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X:\1 - ניקוז\1 - רשויות ניקוז-כללי\ביטוח רשויות הניקוז\צוות היגוי 2021\ענבל- מסמך פניה לביטוח קולקטיבי\"/>
    </mc:Choice>
  </mc:AlternateContent>
  <bookViews>
    <workbookView xWindow="0" yWindow="0" windowWidth="28800" windowHeight="11475" tabRatio="781"/>
  </bookViews>
  <sheets>
    <sheet name="מפת רשויות ניקוז" sheetId="13" r:id="rId1"/>
    <sheet name="כנרת - נתונים" sheetId="1" r:id="rId2"/>
    <sheet name="כנרת - מפה" sheetId="2" r:id="rId3"/>
    <sheet name="ירדן דרומי" sheetId="5" r:id="rId4"/>
    <sheet name="ירדן דרומי מפה" sheetId="6" r:id="rId5"/>
    <sheet name="גליל מערבי" sheetId="3" r:id="rId6"/>
    <sheet name="קישון" sheetId="10" r:id="rId7"/>
    <sheet name="כרמל" sheetId="8" r:id="rId8"/>
    <sheet name="שרון" sheetId="14" r:id="rId9"/>
    <sheet name="ירקון" sheetId="7" r:id="rId10"/>
    <sheet name="שורק לכיש" sheetId="11" r:id="rId11"/>
    <sheet name="שקמה בשור" sheetId="12" r:id="rId12"/>
    <sheet name="ים המלח " sheetId="4" r:id="rId13"/>
    <sheet name="ערבה" sheetId="9" r:id="rId14"/>
  </sheet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5" i="9" l="1"/>
  <c r="C15" i="4"/>
  <c r="C15" i="12"/>
  <c r="C18" i="11"/>
  <c r="C15" i="11" s="1"/>
  <c r="C15" i="7"/>
  <c r="C15" i="14"/>
  <c r="C15" i="8"/>
  <c r="C18" i="10"/>
  <c r="C15" i="10" s="1"/>
  <c r="C18" i="5"/>
  <c r="C15" i="5"/>
  <c r="C15" i="3"/>
  <c r="B62" i="5" l="1"/>
  <c r="B63" i="5" s="1"/>
  <c r="C15" i="1" l="1"/>
  <c r="C30" i="1" s="1"/>
</calcChain>
</file>

<file path=xl/sharedStrings.xml><?xml version="1.0" encoding="utf-8"?>
<sst xmlns="http://schemas.openxmlformats.org/spreadsheetml/2006/main" count="948" uniqueCount="478">
  <si>
    <t>כתובת הרשות</t>
  </si>
  <si>
    <t>דוא"ל מזכירות הרשות</t>
  </si>
  <si>
    <t>טל' מזכירות הרשות</t>
  </si>
  <si>
    <t>כללי</t>
  </si>
  <si>
    <t>יצירת קשר</t>
  </si>
  <si>
    <t>מס' בתי אב</t>
  </si>
  <si>
    <t>מס' עיריות</t>
  </si>
  <si>
    <t>מס' מועצות מקומיות</t>
  </si>
  <si>
    <t>מס' מועצות אזוריות</t>
  </si>
  <si>
    <t>תקציב הרשות - פיתוח</t>
  </si>
  <si>
    <t>מס' עובדים</t>
  </si>
  <si>
    <t>תקציב הרשות - כולל</t>
  </si>
  <si>
    <t>שטח עיריות</t>
  </si>
  <si>
    <t>שטח מועצות אזוריות</t>
  </si>
  <si>
    <t>שטח מועצות מקומיות</t>
  </si>
  <si>
    <t>מס' אגנים מרכזיים (עם מוצא לים)</t>
  </si>
  <si>
    <t>נתונים כספיים</t>
  </si>
  <si>
    <t>נתונים פיזייים כללי</t>
  </si>
  <si>
    <t>מס' נחלים משניים</t>
  </si>
  <si>
    <t>נתונים פיזיים אגן מרכזי</t>
  </si>
  <si>
    <t>ספר התקציב, דו"ח כספי, פרוייקט המצוינות, דיווחי רשויות</t>
  </si>
  <si>
    <t>תאור כללי של גבולות הרשות</t>
  </si>
  <si>
    <t>שטח (קמ"ר)</t>
  </si>
  <si>
    <t>ביטוח</t>
  </si>
  <si>
    <t xml:space="preserve">סוג ביטוח </t>
  </si>
  <si>
    <t>שם מנכ"ל הרשות</t>
  </si>
  <si>
    <t>ינואר  2022</t>
  </si>
  <si>
    <t>אתגרים</t>
  </si>
  <si>
    <t>פרוייקטים מיוחדים</t>
  </si>
  <si>
    <t>שדה חופשי מהרשויות</t>
  </si>
  <si>
    <t>מתודולוגיה של התחזוקה ברשות</t>
  </si>
  <si>
    <t>בוקעתא</t>
  </si>
  <si>
    <t>גוש חלב</t>
  </si>
  <si>
    <t>דיר חנא</t>
  </si>
  <si>
    <t>חצור הגלילית</t>
  </si>
  <si>
    <t>טובא זנגריה</t>
  </si>
  <si>
    <t>יבנאל</t>
  </si>
  <si>
    <t>יסוד המעלה</t>
  </si>
  <si>
    <t>מג'דל שמס</t>
  </si>
  <si>
    <t>מגדל</t>
  </si>
  <si>
    <t>מטולה</t>
  </si>
  <si>
    <t>מנחמיה</t>
  </si>
  <si>
    <t>מסעדה</t>
  </si>
  <si>
    <t>מע'אר</t>
  </si>
  <si>
    <t>עילבון</t>
  </si>
  <si>
    <t>עין קניה</t>
  </si>
  <si>
    <t>קצרין</t>
  </si>
  <si>
    <t>ראש פינה</t>
  </si>
  <si>
    <t>ג'ג'ר</t>
  </si>
  <si>
    <t>שטחי מדינה (רמ"י)</t>
  </si>
  <si>
    <t>רשות ניקוז ונחלים כנרת</t>
  </si>
  <si>
    <t>טבריה</t>
  </si>
  <si>
    <t xml:space="preserve">צפת </t>
  </si>
  <si>
    <t>קרית שמונה</t>
  </si>
  <si>
    <t>אל בטוף</t>
  </si>
  <si>
    <t>גולן</t>
  </si>
  <si>
    <t>גליל עליון</t>
  </si>
  <si>
    <t>גליל תחתון</t>
  </si>
  <si>
    <t>מבואות חרמון</t>
  </si>
  <si>
    <t>מרום הגליל</t>
  </si>
  <si>
    <t>משגב</t>
  </si>
  <si>
    <t>עמק הירדן</t>
  </si>
  <si>
    <t xml:space="preserve">תקציב הרשות - שוטף </t>
  </si>
  <si>
    <t>תקציב הרשות - תחזוקה ופעולות ייעודיות</t>
  </si>
  <si>
    <t>איגוד ערים כנרת- שוטף ותחזוקה</t>
  </si>
  <si>
    <t>קיום ביטוח</t>
  </si>
  <si>
    <t>04-6978630</t>
  </si>
  <si>
    <t xml:space="preserve">צביקה סלוצקי </t>
  </si>
  <si>
    <t>שטח אגן נהר הירדן</t>
  </si>
  <si>
    <t>אורך נהר הירדן</t>
  </si>
  <si>
    <t>55 ק"מ</t>
  </si>
  <si>
    <r>
      <rPr>
        <b/>
        <sz val="11"/>
        <color theme="1"/>
        <rFont val="Arial"/>
        <family val="2"/>
        <scheme val="minor"/>
      </rPr>
      <t>עבודות התחזוקה מבוצעות ע"י כלים מכניים הנדסיים לרבות מחפר הידראולי זחלי (באגר), מחפרון אופני 60 כ"ס, מפלסת (גריידר) שופל וכלים לעבודות כיסוח וגיזום כמו מכסחת זרוע צדית וכלים מכניים ידניים (מסור שרשרת וחרמשים).</t>
    </r>
    <r>
      <rPr>
        <sz val="11"/>
        <color theme="1"/>
        <rFont val="Arial"/>
        <family val="2"/>
        <scheme val="minor"/>
      </rPr>
      <t xml:space="preserve">
ניתן להפריד ולחלק את סוגי התחזוקה שרשות הניקוז מבצעת במהלך השנה לשלושה סוגים:
</t>
    </r>
    <r>
      <rPr>
        <b/>
        <sz val="11"/>
        <color theme="1"/>
        <rFont val="Arial"/>
        <family val="2"/>
        <scheme val="minor"/>
      </rPr>
      <t>תחזוקה משמרת</t>
    </r>
    <r>
      <rPr>
        <sz val="11"/>
        <color theme="1"/>
        <rFont val="Arial"/>
        <family val="2"/>
        <scheme val="minor"/>
      </rPr>
      <t xml:space="preserve">, אשר מבוצעת במחזוריות שנתית קבועה ומטרתה להבטיח את כושר ההולכה של הנחל במצב הקיים בשטח. העבודה כוללת הוצאת סחף קרקע ששקע והצטבר בתחתית הנחל, גיזום בטיחותי של עצים אשר עלולים לקרוס בסמיכות לנחלים, גיזום וכיסוח קנה ועשב בר בתוך נחלים למעבר סדיר של הזרימה בנחל.
</t>
    </r>
    <r>
      <rPr>
        <b/>
        <sz val="11"/>
        <color theme="1"/>
        <rFont val="Arial"/>
        <family val="2"/>
        <scheme val="minor"/>
      </rPr>
      <t>תחזוקת שבר</t>
    </r>
    <r>
      <rPr>
        <sz val="11"/>
        <color theme="1"/>
        <rFont val="Arial"/>
        <family val="2"/>
        <scheme val="minor"/>
      </rPr>
      <t xml:space="preserve">, תחזוקה זו מתבצעת על פי הערכת מצב בתום החורף. מטרתה לשקם מערכות ניקוז שניזוקו עקב הזרימות המוגברות במהלך החורף. העבודה כוללת שיקום והחלפת מעבירי מים, הסדרת גדות נחלים ותעלות ניקוז שנפגעו וקרסו באמצעות דיפון באבן בולדר, מילוי וכיסוי של קרקע שנחרצה ועוד.
</t>
    </r>
    <r>
      <rPr>
        <b/>
        <sz val="11"/>
        <color theme="1"/>
        <rFont val="Arial"/>
        <family val="2"/>
        <scheme val="minor"/>
      </rPr>
      <t>תחזוקה של שיפור מתמיד</t>
    </r>
    <r>
      <rPr>
        <sz val="11"/>
        <color theme="1"/>
        <rFont val="Arial"/>
        <family val="2"/>
        <scheme val="minor"/>
      </rPr>
      <t>, פעולות אלה נועדו לייעל את מערכות הניקוז בעתיד בכדי להבטיח תפקוד טוב יותר בחורף הבא. תחזוקה זו מתמקדת בעיקר על עבודות לשיפור תשתיות ניקוז הקיימות למשל, התקנה והוספה של מעבירי מים, מעבירים איריים בחציית תעלות ונחלים, הסדרת דרכי תחזוקה לאורך נחלים ותעלות ניקוז, העמקה והרחבה של עורקי הניקוז לצורך התמודדות בהגדלת ספיקות התכן עקב גדילה בבינוי ובפיתוח סביבתי. 
ישנה חשיבות רבה לעבודת התחזוקה השנתית וההיערכות לקראת תחילת החורף הקרב במזעור נזקי הזרימות בחורף בהצפות ושיטפונות של האזור.</t>
    </r>
  </si>
  <si>
    <t>רשות ניקוז כינרת, יהלום 6, ת.ד. 665, אזור תעשיה צח"ר, ראש פינה 1231400</t>
  </si>
  <si>
    <t>etis@kineret.org.il</t>
  </si>
  <si>
    <t>כל האגנים מתנקזים לכינרת. אגן הירדן הדרומי מנקז לכיוון ים המלח.</t>
  </si>
  <si>
    <t xml:space="preserve">יש </t>
  </si>
  <si>
    <t xml:space="preserve">צד ג', חבות מעבידים, רכוש, דירקטורים ( סייבר בבדיקה ) </t>
  </si>
  <si>
    <r>
      <rPr>
        <b/>
        <u/>
        <sz val="11"/>
        <color theme="1"/>
        <rFont val="Arial"/>
        <family val="2"/>
        <scheme val="minor"/>
      </rPr>
      <t xml:space="preserve">הערה: </t>
    </r>
    <r>
      <rPr>
        <sz val="11"/>
        <color theme="1"/>
        <rFont val="Arial"/>
        <family val="2"/>
        <charset val="177"/>
        <scheme val="minor"/>
      </rPr>
      <t>הנתונים אינם תואמים את השטח של פיו אנחנו מתנהלים   ( 2,403,666 )</t>
    </r>
  </si>
  <si>
    <t>רשות ניקוז ונחלים גליל מערבי</t>
  </si>
  <si>
    <t>צפון- לבנון, מזרח- סאסא ראמה עראבה, דרום- אעבלין קרית מוצקין, מערב- ים תיכון</t>
  </si>
  <si>
    <t>כרמיאל</t>
  </si>
  <si>
    <t>מעלות-תרשיחא</t>
  </si>
  <si>
    <t>נהריה</t>
  </si>
  <si>
    <t>סחנין</t>
  </si>
  <si>
    <t>עכו</t>
  </si>
  <si>
    <t>קרית מוצקין</t>
  </si>
  <si>
    <t>קרית ביאליק</t>
  </si>
  <si>
    <t>טמרה</t>
  </si>
  <si>
    <t xml:space="preserve">קרית ים </t>
  </si>
  <si>
    <t>מטה אשר</t>
  </si>
  <si>
    <t>מעלה יוסף</t>
  </si>
  <si>
    <t>אבו סנאן</t>
  </si>
  <si>
    <t>אעבלין</t>
  </si>
  <si>
    <t>בית- ג'ן</t>
  </si>
  <si>
    <t>בענה</t>
  </si>
  <si>
    <t>*ג'דידה- מכר</t>
  </si>
  <si>
    <t>ג'וליס</t>
  </si>
  <si>
    <t>דיר אל אסד</t>
  </si>
  <si>
    <t>חורפיש</t>
  </si>
  <si>
    <t>ינוח-ג'ת</t>
  </si>
  <si>
    <t>ירכא</t>
  </si>
  <si>
    <t>כאבול</t>
  </si>
  <si>
    <t>כאוכב אבו אלהיגא</t>
  </si>
  <si>
    <t>כסרא-סמיע</t>
  </si>
  <si>
    <t>כפר ורדים</t>
  </si>
  <si>
    <t>כפר יאסיף</t>
  </si>
  <si>
    <t>מג'ד אל כרום</t>
  </si>
  <si>
    <t>מזרעה</t>
  </si>
  <si>
    <t>מעיליא</t>
  </si>
  <si>
    <t>נחף</t>
  </si>
  <si>
    <t>סאג'ור</t>
  </si>
  <si>
    <t>עראבה</t>
  </si>
  <si>
    <t>פסוטה</t>
  </si>
  <si>
    <t>פקיעין</t>
  </si>
  <si>
    <t>ראמה</t>
  </si>
  <si>
    <t>שלומי</t>
  </si>
  <si>
    <t>שעב</t>
  </si>
  <si>
    <t>מ.מ. תעשייתית תפן</t>
  </si>
  <si>
    <t>לא קיים ביטוח</t>
  </si>
  <si>
    <t>קיים כתב שיפוי ממשרד החקלאות</t>
  </si>
  <si>
    <t>04-9556557/8/9</t>
  </si>
  <si>
    <t>ד.נ. אשרת 25209</t>
  </si>
  <si>
    <t>batial@nikuz-gm.org.il</t>
  </si>
  <si>
    <t>אורלי גבישי סוטו</t>
  </si>
  <si>
    <t>שטח</t>
  </si>
  <si>
    <t>מצורף בנפרד - לאחר שיחה עם בני יעקבי.</t>
  </si>
  <si>
    <t>אורך נחל</t>
  </si>
  <si>
    <t>האיזור הגשום ביותר בארץ, תשתיות מיושנות, בנייה מואצת, טופוגרפיה מגוונת, מצב סוציואקונומי נמוך בפרט בישובים הערבים והמעורבים</t>
  </si>
  <si>
    <t>פרויקט ההגנה על נהריה- מחצבת יחיעם, סכר נחל אשרת, מאגר עברון, ביצוע פרויקטים במגזר הדרוזי, שיקום נחלים, ויסות קהל</t>
  </si>
  <si>
    <t>עבודה בשיתוף פעולה עם כלל הגורמים בסביבה בדגש על ניקוז במקומות המועדים לשיטפונות והצפותתוך מיקסום היתרונות ופגיעה מינימלית בערכי הטבע והסביבה</t>
  </si>
  <si>
    <t>רשות ניקוז ונחלים ים המלח</t>
  </si>
  <si>
    <t xml:space="preserve">רשות ניקוז ים המלח היא תאגיד סטאטוטורי עצמאי הפועל מתוקף חוק הניקוז וההגנה מפני שטפונות התשי"ח 1957 . מטרתו היא להגן על חיי אדם ותשתיות לאומיות מפני נזקי שיטפונות, בתחומי אגן ניקוז ים המלח. בנוסף לכך, קיבלה הרשות סמכויות כרשות נחל מאת השר להגנת הסביבה, ומתוקף סמכויות אלו היא אחראית גם על שמירה ופיתוח בר קיימא של ערכי טבע, תרבות, מורשת ונוף.
גבולות הרשות
שטח אגן הניקוז של רשות ניקוז ים המלח משתרע בין נחל צין במוצאו הסמוך למצפה רמון ועד לנחל הקדרון שבמזרח ירושלים (להוציא שטחי  יו"ש).
בשטחי הרשות נמנים אגני ההיקוות של הנחלים הבאים: ערבה, אמציהו, צין, אשלים, חימר, זוהר, בוקק, פרסה, יעלים, רחף, צאלים, משמר, חבר, ערוגות, ישי, דוד, דרגה קדרון ועוד.
פרטי רשות ניקוז ים המלח
שטחה של הרשות הוא 3,006,955 דונם, ונכללות בו 6 רשויות מוניציפליות: ירושלים,ערד, תמר, רמת נגב, ערבה תיכונה ומצפה רמון.
מס' בתי אב: כ- 84,120
תחומי פעילות
ניהול, שליטה, בקרה ופיקוח על כלל מערכות הניקוז באגן ההיקוות כולו.
ביצוע פעולות תחזוקת מערכת הניקוז האגנית.
שיקום חידוש ופיתוח מפעלי מים לתפיסת מי נגר וניצולם - ביצור וייצוב אפיקי זרימה וגדות נחלים- ייצוב צמחיה בנחלים.
פעולות לשימור וטיוב קרקע ומניעת סחף משטחים חקלאיים- שיקום והסדרת מעבירי מים / גשרונים.
ניקוז תת קרקעי בשטחים חקלאיים להורדת מפלס מי התהום ומליחות הקרקע.
הסדרת תיעול וניקוז להגנה על ישובים, שטחים חקלאיים ותשתיות- הקמת מתקני תפיסה למי נגר.
ניטור, פיקוח וטיפול בגורמי זיהום בנחלים.
שיקום והסדרת מקטעי נחלים ארציים / אזוריים.
פיתוח אתרי נוף טבע ותיירות באגני הנחלים ולאורכם לרבות: הסדרת מתקני כניסה של נחלים, פיתוח ושיקום אתרי שהייה וחנייה, שיקום והסדרת דרכי תחזוקה ושירות.
הכנת תוכניות פיתוח ארוכות טווח רב גוניות ותוכניות לשיקום והסדרת נחלים ומתקנים.
חינוך ילדים, נוער ומבוגרים לערכי טבע וסביבה בנחלים וסביבותיהם. </t>
  </si>
  <si>
    <t xml:space="preserve">כן </t>
  </si>
  <si>
    <t xml:space="preserve">מגדל חברה לביטוח </t>
  </si>
  <si>
    <t xml:space="preserve">חבות מעבידים , צד ג' ,אחריות מקצועית וביטוח משרד </t>
  </si>
  <si>
    <t>08-6688815</t>
  </si>
  <si>
    <t>מ.א. תמר ד.נ. ים המלח 86910</t>
  </si>
  <si>
    <t>Ifat@dsda.org.il</t>
  </si>
  <si>
    <t>איתי פרימן</t>
  </si>
  <si>
    <r>
      <t xml:space="preserve">מס' אגנים מרכזיים (עם מוצא לים </t>
    </r>
    <r>
      <rPr>
        <b/>
        <sz val="11"/>
        <color rgb="FFFF0000"/>
        <rFont val="Arial"/>
        <family val="2"/>
        <scheme val="minor"/>
      </rPr>
      <t>תיכון</t>
    </r>
    <r>
      <rPr>
        <b/>
        <sz val="11"/>
        <color theme="1"/>
        <rFont val="Arial"/>
        <family val="2"/>
        <scheme val="minor"/>
      </rPr>
      <t>)</t>
    </r>
  </si>
  <si>
    <t>1,350 קמ"ר</t>
  </si>
  <si>
    <t>120 ק"מ</t>
  </si>
  <si>
    <t>התחתרות נחלים ופגיעה בתשתיות אורכיות עקב ירידת מפלס ים המלח, זיהום נחלים עקב פעילות תעשיה כימית,  הסדרת פעילות חקלאית בשטחי מלחה,  בינוי בפשטי הצפה במזרח ירושלים.</t>
  </si>
  <si>
    <t>שיקום נחל קידרון במזרח ירושלים. פרויקט לאומי בהיקף של 800 מלש"ח לו שותפים חברת הגיחון ומשרדי הממשלה.  הפרויקט כולל הסדרת תשתיות ניקוז, 36 קמ' מובלי ביוב, מינהרת תשתיות תת"ק באוך 1.3 קמ', ושהרחבת  מט"ש</t>
  </si>
  <si>
    <t>רשות ניקוז ונחלים ירדן דרומי</t>
  </si>
  <si>
    <t xml:space="preserve">נצרת עלית </t>
  </si>
  <si>
    <t>עפולה</t>
  </si>
  <si>
    <t xml:space="preserve">בית שאן </t>
  </si>
  <si>
    <t>עמק המעיינות</t>
  </si>
  <si>
    <t>גלבוע</t>
  </si>
  <si>
    <t>עמק גליל תחתון</t>
  </si>
  <si>
    <t>עמק יזרעאל</t>
  </si>
  <si>
    <t>בוסתן אל מרג'</t>
  </si>
  <si>
    <t>דבוריה</t>
  </si>
  <si>
    <t>כפר כמא</t>
  </si>
  <si>
    <t>כפר תבור</t>
  </si>
  <si>
    <t>עין מאהל</t>
  </si>
  <si>
    <t xml:space="preserve">איכסל </t>
  </si>
  <si>
    <t>שיבלי אם אל ראנם</t>
  </si>
  <si>
    <t>יש</t>
  </si>
  <si>
    <t>צד שלישי</t>
  </si>
  <si>
    <t>04-6532854</t>
  </si>
  <si>
    <t>04-6536371</t>
  </si>
  <si>
    <t>קיבוץ בית השיטה 1080100</t>
  </si>
  <si>
    <t>yardend@yardend.org.il</t>
  </si>
  <si>
    <t xml:space="preserve">עובד יבין  oved@yardend.org.il  </t>
  </si>
  <si>
    <t>ק"מ</t>
  </si>
  <si>
    <t xml:space="preserve">רשות ניקוז מפתחת 3 סוגי אתרים:  </t>
  </si>
  <si>
    <t>(1</t>
  </si>
  <si>
    <t>אתרים מסוג מפעלי ניקוז</t>
  </si>
  <si>
    <t>(2</t>
  </si>
  <si>
    <t>אתרים מסוג שיקום אקולוגי/נופי קולטי קהל</t>
  </si>
  <si>
    <t>(3</t>
  </si>
  <si>
    <t>אתרים מסוג שיקום אקולוגי/נופי לא קולטי קהל</t>
  </si>
  <si>
    <t xml:space="preserve">הגנה על תשתיות ציבוריות מפני שטפונות:  </t>
  </si>
  <si>
    <t>מפעל ניקוז איגום שיזפים</t>
  </si>
  <si>
    <t>טיפול במצוקי החוואר</t>
  </si>
  <si>
    <t>שחרור מים לטבע</t>
  </si>
  <si>
    <t>לרשות ניקוז קיים מסמך תחזוקה שוטף שעל פיו עובדים לאורך השנה הכולל: כיסוח, הוצאת סחף, ניטור מפגעים ועמידה בקשר קבוע עם הגופים במרחב</t>
  </si>
  <si>
    <t>רשות ניקוז ונחלים ירקון</t>
  </si>
  <si>
    <t xml:space="preserve"> דונם 804434</t>
  </si>
  <si>
    <t>אור יהודה</t>
  </si>
  <si>
    <t>אלעד</t>
  </si>
  <si>
    <t>בני ברק</t>
  </si>
  <si>
    <t>בת ים</t>
  </si>
  <si>
    <t>גבעתיים</t>
  </si>
  <si>
    <t>גבעת שמואל</t>
  </si>
  <si>
    <t>הרצליה</t>
  </si>
  <si>
    <t>הוד השרון</t>
  </si>
  <si>
    <t>חולון</t>
  </si>
  <si>
    <t>יהוד</t>
  </si>
  <si>
    <t>כפר סבא</t>
  </si>
  <si>
    <t>כפר קאסם</t>
  </si>
  <si>
    <t>לוד</t>
  </si>
  <si>
    <t>מודיעין מכבים רעות</t>
  </si>
  <si>
    <t>פתח תקוה</t>
  </si>
  <si>
    <t>קרית אונו</t>
  </si>
  <si>
    <t>ראש העין</t>
  </si>
  <si>
    <t>רמלה</t>
  </si>
  <si>
    <t>רמת גן</t>
  </si>
  <si>
    <t>רמת השרון</t>
  </si>
  <si>
    <t>תל אביב</t>
  </si>
  <si>
    <t>אזור</t>
  </si>
  <si>
    <t>בית דגן</t>
  </si>
  <si>
    <t>ג'לג'וליה</t>
  </si>
  <si>
    <t>גני תקוה</t>
  </si>
  <si>
    <t>כוכב יאיר צור יגאל</t>
  </si>
  <si>
    <t>כפר ברא</t>
  </si>
  <si>
    <t>כפר שמריהו</t>
  </si>
  <si>
    <t>סביון</t>
  </si>
  <si>
    <t>שוהם</t>
  </si>
  <si>
    <t>דרום השרון</t>
  </si>
  <si>
    <t>מטה יהודה</t>
  </si>
  <si>
    <t>חוף השרון</t>
  </si>
  <si>
    <t>שדות דן</t>
  </si>
  <si>
    <t>חבל מודיעין</t>
  </si>
  <si>
    <t>גזר</t>
  </si>
  <si>
    <t>בתהליך מיון מנכ"ל לרשות</t>
  </si>
  <si>
    <t>אין</t>
  </si>
  <si>
    <t>074-7678027</t>
  </si>
  <si>
    <t>ת"ד 3030 פתח תקוה 4970602</t>
  </si>
  <si>
    <t>office@rny.org.il</t>
  </si>
  <si>
    <t>בני אלירז מ"מ</t>
  </si>
  <si>
    <t>ליווי ובקרת תכנון של פארק אריאל שרון ,המובל לים והצרת תעלת האיילון. קידום תכנון של פרויקטים לויסות נגר במרחב בשיתוף עם משרדי ממשלה שונים (רמי,משרד השיכון,משרד התחבורה) ,ביצוע בקרות תכנון לפרויקטים תת"ל גדולים במרחב הירקון -מטרו,דיפו,הרחבת כביש 4 וכו'</t>
  </si>
  <si>
    <t xml:space="preserve">מסילה רביעית - מאגר מחצבת מודיעים </t>
  </si>
  <si>
    <t xml:space="preserve">תחזוקה מתחלקת ל 2 היבטים - תחזוקה שוטפת שמטפלת בגיזום ותחזוקת גדות ופינוי סחף בין חודש אפריל עד אוקטובר. בנוסף קידום פרויקטים תחזוקתייים לשיפור מקומי במרחב כגון מעבירים, ממשקים של מפגש תעלות ניקוז,מתקנים לקליטת סחף ושיקועו, ביצוע פתרונות מקומיים להקטנת סכנת ההצפה </t>
  </si>
  <si>
    <t>רשות ניקוז ונחלים כרמל</t>
  </si>
  <si>
    <t>בצפון: מפרץ חיפה,  במזרח: קו פרשת המים בכרמל מחיפה ועד אום אל פחם, בדרום: כביש ואדי ערה  במערב: הים</t>
  </si>
  <si>
    <t>אור עקיבא</t>
  </si>
  <si>
    <r>
      <t xml:space="preserve">חיפה  </t>
    </r>
    <r>
      <rPr>
        <sz val="9"/>
        <rFont val="David"/>
        <family val="2"/>
      </rPr>
      <t>(34.5% בתחומנו)</t>
    </r>
  </si>
  <si>
    <t>חדרה</t>
  </si>
  <si>
    <t>טירת כרמל</t>
  </si>
  <si>
    <t>בנימינה גבעת עדה</t>
  </si>
  <si>
    <t>ג'סר זרקא</t>
  </si>
  <si>
    <t>דלית אל כרמל</t>
  </si>
  <si>
    <r>
      <t xml:space="preserve">עוספיה  </t>
    </r>
    <r>
      <rPr>
        <sz val="9"/>
        <rFont val="David"/>
        <family val="2"/>
      </rPr>
      <t>(55% בתחומנו)</t>
    </r>
  </si>
  <si>
    <t>זכרון יעקב</t>
  </si>
  <si>
    <r>
      <t xml:space="preserve">כפר קרע  </t>
    </r>
    <r>
      <rPr>
        <sz val="9"/>
        <rFont val="David"/>
        <family val="2"/>
      </rPr>
      <t>(77% בתחומנו)</t>
    </r>
  </si>
  <si>
    <t>פרדיס</t>
  </si>
  <si>
    <t>מעוויה</t>
  </si>
  <si>
    <r>
      <t xml:space="preserve">פרדס חנה כרכור  </t>
    </r>
    <r>
      <rPr>
        <sz val="9"/>
        <rFont val="David"/>
        <family val="2"/>
      </rPr>
      <t>(45%)</t>
    </r>
  </si>
  <si>
    <t>החב' לפיתוח קיסריה</t>
  </si>
  <si>
    <t>רמת הנדיב</t>
  </si>
  <si>
    <t>אלונה</t>
  </si>
  <si>
    <t>מנשה</t>
  </si>
  <si>
    <t>מגידו</t>
  </si>
  <si>
    <t>חוף הכרמל</t>
  </si>
  <si>
    <t>04-9844550</t>
  </si>
  <si>
    <t xml:space="preserve">קיבוץ עין כרמל </t>
  </si>
  <si>
    <t>manager@rncarmel.co.il</t>
  </si>
  <si>
    <t>משה יזרעאלי</t>
  </si>
  <si>
    <t>אגן נחל תנינים = 190 קמ''ר</t>
  </si>
  <si>
    <t>אורך נחל תנינים 26 ק''מ</t>
  </si>
  <si>
    <t>רשות ניקוז ונחלים ערבה</t>
  </si>
  <si>
    <t xml:space="preserve">הגבול הצפוני: מושב עידן - מצפה רמון.
גבול מזרחי: הגבול הבינלאומי עם ירדן ממושב עידן ועד אילת. הגבול המערבי: הגבול הבינלאומי עם מצרים מהר חריף ועד אילת. </t>
  </si>
  <si>
    <t>אילת</t>
  </si>
  <si>
    <t>ערבה תיכונה</t>
  </si>
  <si>
    <t>חבל אילות</t>
  </si>
  <si>
    <t>רמת נגב</t>
  </si>
  <si>
    <t>תמר</t>
  </si>
  <si>
    <t>צד שלישי ואחריות מקצועית</t>
  </si>
  <si>
    <t>08-6592295</t>
  </si>
  <si>
    <t>ד.נ. ערבה תיכונה 86825 מרכז ספיר</t>
  </si>
  <si>
    <t>nikuz@arava.co.il</t>
  </si>
  <si>
    <t>גיל סלוין</t>
  </si>
  <si>
    <t>סה"כ 4,910,866 דונם בכל הרשות</t>
  </si>
  <si>
    <t xml:space="preserve">שטח </t>
  </si>
  <si>
    <t>קמ"ר</t>
  </si>
  <si>
    <t xml:space="preserve">הגנה על העיר אילת, מיקוש בנחל ערבה, מאגרי שטפונות, תשתיות אורכיות חוצות מצפון לדרום, נחלים עם ספיקות גבוהות מאוד </t>
  </si>
  <si>
    <t xml:space="preserve">תעלת הקינט </t>
  </si>
  <si>
    <t>חלוקה לתחזוקה מונעת ותחזוקת שבר. ניהול תחזוקה מונעת בשתי גזרות: ערבה דרומית ואילת, ערבה תיכונה.</t>
  </si>
  <si>
    <t>רשות ניקוז ונחלים קישון</t>
  </si>
  <si>
    <t>מג'נין ועד הים מפרץ חיפה, הרי מנשה ועד שפרעם, בקעת בית נטופה מדרונות הרי יוטפת ומחלף גולני</t>
  </si>
  <si>
    <t>חיפה</t>
  </si>
  <si>
    <t>נשר</t>
  </si>
  <si>
    <t>מגדל העמק</t>
  </si>
  <si>
    <t>נצרת</t>
  </si>
  <si>
    <t>נוף הגליל</t>
  </si>
  <si>
    <t>קריית אתא</t>
  </si>
  <si>
    <t>קריית ביאליק</t>
  </si>
  <si>
    <t>שפרעם</t>
  </si>
  <si>
    <t>יקנעם עילית</t>
  </si>
  <si>
    <t>ר.מ.י</t>
  </si>
  <si>
    <t>יזרעאל</t>
  </si>
  <si>
    <t>זבולון</t>
  </si>
  <si>
    <t>אלבטוף</t>
  </si>
  <si>
    <t>איכסאל</t>
  </si>
  <si>
    <t>בועינה נוג'דאת</t>
  </si>
  <si>
    <t>ביר אלמכסור</t>
  </si>
  <si>
    <t>בסמת טבעון</t>
  </si>
  <si>
    <t>טורעאן</t>
  </si>
  <si>
    <t>יפיע</t>
  </si>
  <si>
    <t>כפר כנא</t>
  </si>
  <si>
    <t>כפר מנדא</t>
  </si>
  <si>
    <t>משהד</t>
  </si>
  <si>
    <t>עוספיא</t>
  </si>
  <si>
    <t>עילוט</t>
  </si>
  <si>
    <t>קריית טבעון</t>
  </si>
  <si>
    <t>ריינה</t>
  </si>
  <si>
    <t>רכסים</t>
  </si>
  <si>
    <t>רמת ישי</t>
  </si>
  <si>
    <t>זרזיר</t>
  </si>
  <si>
    <t>כעביה טבאש</t>
  </si>
  <si>
    <t>מעלה עירון</t>
  </si>
  <si>
    <t>04-9099819/820</t>
  </si>
  <si>
    <t>יוקנעם מושבה 20600</t>
  </si>
  <si>
    <t>tali@rnkishon.co.il</t>
  </si>
  <si>
    <t>חיים חמי</t>
  </si>
  <si>
    <t>שטח[קמ"ר]</t>
  </si>
  <si>
    <t>אורך נחל[ק"מ]</t>
  </si>
  <si>
    <t>רשות ניקוז ונחלים שורק לכיש</t>
  </si>
  <si>
    <t>אשדוד</t>
  </si>
  <si>
    <t>בית שמש</t>
  </si>
  <si>
    <t>יבנה</t>
  </si>
  <si>
    <t>ירושלים</t>
  </si>
  <si>
    <t>נס ציונה</t>
  </si>
  <si>
    <t>קריית גת</t>
  </si>
  <si>
    <t>קריית מלאכי</t>
  </si>
  <si>
    <t>ראשון לציון</t>
  </si>
  <si>
    <t>רחובות</t>
  </si>
  <si>
    <t>באר טוביה</t>
  </si>
  <si>
    <t>ברנר</t>
  </si>
  <si>
    <t>גדרות</t>
  </si>
  <si>
    <t>גן רווה</t>
  </si>
  <si>
    <t>חבל יבנה</t>
  </si>
  <si>
    <t>יואב</t>
  </si>
  <si>
    <t>לכיש</t>
  </si>
  <si>
    <t>נחל שורק</t>
  </si>
  <si>
    <t>שפיר</t>
  </si>
  <si>
    <t>אבו גוש</t>
  </si>
  <si>
    <t>באר יעקב</t>
  </si>
  <si>
    <t>בני עייש</t>
  </si>
  <si>
    <t>גדרה</t>
  </si>
  <si>
    <t>גן יבנה</t>
  </si>
  <si>
    <t>מבשרת ציון</t>
  </si>
  <si>
    <t>מזכרת בתיה</t>
  </si>
  <si>
    <t>קריית יערים</t>
  </si>
  <si>
    <t>קריית עקרון</t>
  </si>
  <si>
    <t>072-3367815</t>
  </si>
  <si>
    <t>מועצה אזורית לכיש</t>
  </si>
  <si>
    <t>מרכז כפרי נהורה</t>
  </si>
  <si>
    <t>ד.נ לכיש דרום מיקוד 79340</t>
  </si>
  <si>
    <t>rashut@nikuz.org.il</t>
  </si>
  <si>
    <t>שלום יפרח</t>
  </si>
  <si>
    <t>אגן שורק ואגן לכיש</t>
  </si>
  <si>
    <t>1500 קמר בתוך הקו הירוק</t>
  </si>
  <si>
    <t>סהכ שטחי אגני היקוות 17050 קמר</t>
  </si>
  <si>
    <t xml:space="preserve">שורק 379 ק"מ </t>
  </si>
  <si>
    <t xml:space="preserve">לכיש 469 ק"מ </t>
  </si>
  <si>
    <t>מהשורק- 163</t>
  </si>
  <si>
    <t>מהלכיש-214</t>
  </si>
  <si>
    <t>שמירה על מרחבי נחל בועדות התכנון. הקטנת נזקי הצפה באזור מורד נחלי הרשות . עבודה מול רמ"י בתחום הרחבת הנחלים והקצאת שטחים למאגרי ויסות.</t>
  </si>
  <si>
    <t>מאגר ויסות יבנה בשטחי בני דרום, מכלול מאגרי ויסות סביב נס ציונה, הגנה על בסיס חצור מפני שיטפונות, לכיש אזור אשדוד, נחל שורק אזור יבנה, נחל עקרון מזכרת בתיה-בית אלעזרי. נחל גבעתי אמונים.</t>
  </si>
  <si>
    <t>התחלה מתכנית אסטרטגית של הרשות להקטנת נזקי שיטפונות. ניפוי בעיות של פתרונות. כתיבת תכנית רב שנתית של כ 20 מלש"ח כולל סדר עדיפויות. ביצוע לפי תקציב וסדר עדיפויות</t>
  </si>
  <si>
    <t>רשות ניקוז ונחלים שקמה בשור</t>
  </si>
  <si>
    <t>הישוב ניצן בצפון (דרומית לאשדוד), רצועת עזה ופתחת ניצנה במערב, כביש 171, הר שגיא בדרום, דימונה, ערד, ירוחם ודרומית לקרית גת במזרח</t>
  </si>
  <si>
    <t>אשקלון</t>
  </si>
  <si>
    <t>באר שבע</t>
  </si>
  <si>
    <t>דימונה</t>
  </si>
  <si>
    <t>רהט</t>
  </si>
  <si>
    <t>שדרות</t>
  </si>
  <si>
    <t>אופקים</t>
  </si>
  <si>
    <t>נתיבות</t>
  </si>
  <si>
    <t>אשכול</t>
  </si>
  <si>
    <t>בני שמעון</t>
  </si>
  <si>
    <t>חוף אשקלון</t>
  </si>
  <si>
    <t>מרחבים</t>
  </si>
  <si>
    <t>שדות נגב</t>
  </si>
  <si>
    <t>רמת הנגב</t>
  </si>
  <si>
    <t>שער הנגב</t>
  </si>
  <si>
    <t>נוה מדבר</t>
  </si>
  <si>
    <t>אל קסום</t>
  </si>
  <si>
    <t>ירוחם</t>
  </si>
  <si>
    <t>להבים</t>
  </si>
  <si>
    <t>מיתר</t>
  </si>
  <si>
    <t>עומר</t>
  </si>
  <si>
    <t>חורה</t>
  </si>
  <si>
    <t>תל שבע</t>
  </si>
  <si>
    <t>שגב שלום</t>
  </si>
  <si>
    <t>כסיפה</t>
  </si>
  <si>
    <t>לקיה</t>
  </si>
  <si>
    <t>ערוער</t>
  </si>
  <si>
    <t>רמת חובב</t>
  </si>
  <si>
    <t>08-6901222</t>
  </si>
  <si>
    <t>רח' הגורן 6 א.ת. עומר 84965</t>
  </si>
  <si>
    <t xml:space="preserve"> info@besor.org.il </t>
  </si>
  <si>
    <t>נחמיה שחף</t>
  </si>
  <si>
    <t>3,418 קמ"ר</t>
  </si>
  <si>
    <t>בשור</t>
  </si>
  <si>
    <t>112 ק"מ</t>
  </si>
  <si>
    <t xml:space="preserve">הסדרת נחלים במגזר הבדואי </t>
  </si>
  <si>
    <t>פיתוח נחלים בסביבה עירונית מתפתחת - אשקלון נחל חממה וכווי</t>
  </si>
  <si>
    <t>כל רשות שמשלמת אדרות ניקוז מגישה רשימת עבודות ניקוז בתחומה לפי סדר עדיפויות של הרשות המוניציפלית , רשות ניקוז מבצעת את העבודות בהתאם לסדר העדיפות שניתן ובכפוף לתקציב .</t>
  </si>
  <si>
    <t>רשות ניקוז ונחלים שרון</t>
  </si>
  <si>
    <t>אום אל פאחם</t>
  </si>
  <si>
    <t>באקה אל גארביה</t>
  </si>
  <si>
    <t>טייבה</t>
  </si>
  <si>
    <t>טירה</t>
  </si>
  <si>
    <t>כפר סבא-חלקי</t>
  </si>
  <si>
    <t>נתניה</t>
  </si>
  <si>
    <t>קלנסואה</t>
  </si>
  <si>
    <t>רעננה</t>
  </si>
  <si>
    <t>כפר יונה</t>
  </si>
  <si>
    <t>דרום שרון-חלקי</t>
  </si>
  <si>
    <t>חוף שרון</t>
  </si>
  <si>
    <t>לב שרון</t>
  </si>
  <si>
    <t>עמק חפר</t>
  </si>
  <si>
    <t>אבן יהודה</t>
  </si>
  <si>
    <t>אליכין</t>
  </si>
  <si>
    <t xml:space="preserve">בסמה </t>
  </si>
  <si>
    <t>ג'ת</t>
  </si>
  <si>
    <t>זמר</t>
  </si>
  <si>
    <t>כפר קרע חלקי</t>
  </si>
  <si>
    <t>כוכב יאיר</t>
  </si>
  <si>
    <t>כפר שמריהו-חלקי</t>
  </si>
  <si>
    <t>ערערה</t>
  </si>
  <si>
    <t>פרדסיה</t>
  </si>
  <si>
    <t>פרדס-חנה-חלקי</t>
  </si>
  <si>
    <t>קדימה צורן</t>
  </si>
  <si>
    <t>חריש</t>
  </si>
  <si>
    <t>תל-מונד</t>
  </si>
  <si>
    <t>יש-עד 31.01.22</t>
  </si>
  <si>
    <t>אחריות מקצועית+צד שלישי</t>
  </si>
  <si>
    <t>09-8665062/3</t>
  </si>
  <si>
    <t>ת.ד 574 כפר ויתקין 40200</t>
  </si>
  <si>
    <t>shirel@rnsharon.org.il</t>
  </si>
  <si>
    <t>ניסים אלמון</t>
  </si>
  <si>
    <t>שטח עיריות (קמ"ר)</t>
  </si>
  <si>
    <t>גבולות הרשות הם ואדי ערה בצפון (אום אל-פחם וערערה) הים במערב, גדר הבטחון במזרח, והערים רעננה והרצליה בדרום.</t>
  </si>
  <si>
    <t>הנחלים הראשיים הם:</t>
  </si>
  <si>
    <t>נחל חדרה ויובליו נחל עירון ונחל חביבה</t>
  </si>
  <si>
    <t>נחל אלכסנדר ויובליו נחל שכם ,חל טירה ונחל אברך</t>
  </si>
  <si>
    <t>נחל פולג ויובליו נחל רשפון ונחל אילנות</t>
  </si>
  <si>
    <t>לרשות מספר אתגרים ראשיים</t>
  </si>
  <si>
    <t>אזורים בבינוי מאסיבי עם כושר הגדלת מובלי ניקוז מוגבל</t>
  </si>
  <si>
    <t>כושר ניהול נגר מוגבל במעלה כי המעלה נמצא מעבר גדר הבטחון</t>
  </si>
  <si>
    <t>זיהום מים ואשפה המגיעים בקביעות משטחי הרש"פ</t>
  </si>
  <si>
    <t>רשות ניקוז:</t>
  </si>
  <si>
    <t>כנרת</t>
  </si>
  <si>
    <t>מקורות מידע:</t>
  </si>
  <si>
    <t>תאריך עדכון:</t>
  </si>
  <si>
    <t>פרוט שמות:</t>
  </si>
  <si>
    <t>מפה: רשות ניקוז כנרת</t>
  </si>
  <si>
    <t>ירדן דרומי</t>
  </si>
  <si>
    <t>גליל מערבי</t>
  </si>
  <si>
    <t>קישון</t>
  </si>
  <si>
    <t>1. מניעת הצפות במפרץ חיפה והקריות</t>
  </si>
  <si>
    <t>2. אזור התענכים- מערך ניקוז לקוי</t>
  </si>
  <si>
    <t>3. מטרופולין נצרת- הצפות ברשויות הערביות</t>
  </si>
  <si>
    <t>4. שפרעם- הצפות בשטחים המבונים</t>
  </si>
  <si>
    <t>1. העמקת הקישון</t>
  </si>
  <si>
    <t>2. אגם כפר ברוך</t>
  </si>
  <si>
    <t>3. בקעת נטופה</t>
  </si>
  <si>
    <t>4. נחל הגדורה</t>
  </si>
  <si>
    <t>5. נחל ציפורי</t>
  </si>
  <si>
    <t>6. וויסותי סומך ושפרעם</t>
  </si>
  <si>
    <t xml:space="preserve"> 1. כיסוח בכל הנחלים והתעלות</t>
  </si>
  <si>
    <t>2. הוצאת סחף וניקוי האפיק בתדירות משתנה</t>
  </si>
  <si>
    <t>3. סבב ב' כיסוח בנחלים מועדיים</t>
  </si>
  <si>
    <t>4. פתיחת מעבירים לאחר אירוע גשם</t>
  </si>
  <si>
    <t>כרמל</t>
  </si>
  <si>
    <t>שרון</t>
  </si>
  <si>
    <t>ערד</t>
  </si>
  <si>
    <t>מצפה רמון</t>
  </si>
  <si>
    <t>שקמה בשור</t>
  </si>
  <si>
    <t>ירקון</t>
  </si>
  <si>
    <t>שורק לכיש</t>
  </si>
  <si>
    <t>ים המלח</t>
  </si>
  <si>
    <t>ערבה</t>
  </si>
  <si>
    <t>אלש"ח</t>
  </si>
  <si>
    <t>מפה: רשות ניקוז ירדן דרומי</t>
  </si>
  <si>
    <r>
      <t>רשות הניקוז מקדמת בשת"פ עם עיריית קריית שמונה את התכנית לחזון עיר הנחלים בקריית שמונה</t>
    </r>
    <r>
      <rPr>
        <sz val="11"/>
        <color theme="1"/>
        <rFont val="Arial"/>
        <family val="2"/>
        <scheme val="minor"/>
      </rPr>
      <t>. 
התכנית הינה שיקום אגני של נחל עין זהב ונחל עיון החוצים את המרחב העירוני ומציעה לספר מחדש את הסיפור של קריית שמונה והאזור. אזור הגליל המזרחי בצפונה של ישראל זכה לכינוי "ארץ פלגי מים" בשל היותו מבורך במערכת עשירה של פלגי מים, מעיינות ונחלים. שיקום הנחלים עין זהב ועיון, שהינם חלק ממערכת עשירה זו, מהווה הזדמנות לתקן את עוולות העבר, לחזק את הקשר בין המרחב הכפרי לעירוני ולמצב את קריית שמונה בתוך הלב העירוני הפועם באזור כולו. חיזוק קריית שמונה כעיר מחוז הוא אינטרס משותף לאגן כולו, ולאחרונה הכרה זו הבשילה בקרב כל שכניה. כפי שהמים זורמים ללא הבחנה בין גבולות מוניציפליים, כך התוכנית מציעה לייצר חזון אזורי, בו העוגנים הכלכליים, הנופיים והקהילתיים העשירים באזור מתחברים ומייצרים צמיחה בתחומי התעסוקה, התיירות, האקדמיה, התרבות והפנאי. לצד הצמיחה הכלכלית, התוכנית מציעה חזון חברתי-קהילתי, בו אנשי התכנון והגופים המבצעים מפנים מקום לתושבי האזור ומקיימים עמם שותפות אמיתית בדרך ליצירת מרחבים המקדמים איכות חיים וקיימות, תוך מימוש הפוטנציאל הטמון בנכסי הטבע והקהילה כאחד.</t>
    </r>
  </si>
  <si>
    <r>
      <rPr>
        <b/>
        <sz val="11"/>
        <color theme="1"/>
        <rFont val="Arial"/>
        <family val="2"/>
        <scheme val="minor"/>
      </rPr>
      <t>חלק מהאתגרים העומדים בפני רשות הניקוז:</t>
    </r>
    <r>
      <rPr>
        <sz val="11"/>
        <color theme="1"/>
        <rFont val="Arial"/>
        <family val="2"/>
        <scheme val="minor"/>
      </rPr>
      <t xml:space="preserve">
</t>
    </r>
    <r>
      <rPr>
        <b/>
        <sz val="11"/>
        <color theme="1"/>
        <rFont val="Arial"/>
        <family val="2"/>
        <scheme val="minor"/>
      </rPr>
      <t>א.</t>
    </r>
    <r>
      <rPr>
        <sz val="11"/>
        <color theme="1"/>
        <rFont val="Arial"/>
        <family val="2"/>
        <scheme val="minor"/>
      </rPr>
      <t xml:space="preserve"> הקמת איגוד ערים מקורות הירדן ואחזקת הנחלים - נחלי מקורות הירדן, מלבד היותם מערכת ניקוז מרכזית באגן הכינרת, מהווים גם שצ"פ ארצי המשרת את כלל תושבי ישראל ואין גוף שיתחזק את המרחב הן בהיבטי ניהול קהל והן בהיבטי ניקיון ותחזוקה של השטח ויש לכך השפעה על הנחלים בהיבטים הניקוזיים ובהיבטים הסביבתיים.  נטל התחזוקה נופל הרשויות המקומיות ורשות הניקוז. החזון הוא לשקם ולתחזק את הנחלים המרכזיים במרחב הן לטובת תפקודם הניקוזי והן לטובת תפקודם כמערכת סביבתית ותיירותית.
</t>
    </r>
    <r>
      <rPr>
        <b/>
        <sz val="11"/>
        <color theme="1"/>
        <rFont val="Arial"/>
        <family val="2"/>
        <scheme val="minor"/>
      </rPr>
      <t xml:space="preserve">ב. </t>
    </r>
    <r>
      <rPr>
        <sz val="11"/>
        <color theme="1"/>
        <rFont val="Arial"/>
        <family val="2"/>
        <scheme val="minor"/>
      </rPr>
      <t xml:space="preserve">מקטע מורד הירדן (סכר דגניה - נהריים) - החל משנות ה-60  הוזרמו במורד הירדן ביוב גולמי ובשלב מאוחר יותר מי קולחין ממט"ש ביתניה ומההטייה של המעיינות המליחים מצפון הכנרת. כלל מערכות החי והצומח נפגעו ואיכות המים נשארה ירודה עד לימינו. החל מ2012 רשות הניקוז מקדמת את תכנית החזון של שיקום והסדרה מקטע מורד הירדן, לרבות הוצאת סחף הקרקע המליחה והמזוהמת שהצטברה במשך השנים וביצוע של תכנית רחבה לפיתוח נופי הכולל נטיעות ושתילות לאורך מקטע הנחל.
</t>
    </r>
    <r>
      <rPr>
        <b/>
        <sz val="11"/>
        <color theme="1"/>
        <rFont val="Arial"/>
        <family val="2"/>
        <scheme val="minor"/>
      </rPr>
      <t xml:space="preserve">ג. </t>
    </r>
    <r>
      <rPr>
        <sz val="11"/>
        <color theme="1"/>
        <rFont val="Arial"/>
        <family val="2"/>
        <scheme val="minor"/>
      </rPr>
      <t xml:space="preserve">מפגש התעלות תכנית מאגרי שיטפונות בעמק החולה - מרחב עמק החולה תחום בין שתי תעלות שיטפוניות (מערבית ומזרחית) המהוות את בסיס הניקוז של נהר הירדן. השטח סובל מהצפות חמורות בשטחים החקלאיים ואף מאיים על שטחי המגורים של יסוד המעלה וקיבוץ חולתה. רשות הניקוז מקדמת תכנית מפעל ניקוז להקמת 3 מאגרי וויסות שיטפונות באיגום של עד כ-12 מלמ"ק לצורך מיזעור השיטפונות במרחב .    </t>
    </r>
  </si>
  <si>
    <t xml:space="preserve">    2,557 קמ"ר</t>
  </si>
  <si>
    <t>נתונים כספיים- שנת 2022</t>
  </si>
  <si>
    <t>מפעלי ניקוז הגנה על כביש 71</t>
  </si>
  <si>
    <r>
      <rPr>
        <b/>
        <sz val="14"/>
        <color theme="1"/>
        <rFont val="Arial"/>
        <family val="2"/>
        <scheme val="minor"/>
      </rPr>
      <t>נספח ג</t>
    </r>
    <r>
      <rPr>
        <b/>
        <sz val="11"/>
        <color theme="1"/>
        <rFont val="Arial"/>
        <family val="2"/>
        <scheme val="minor"/>
      </rPr>
      <t>'</t>
    </r>
  </si>
  <si>
    <t>מפות רשויות הניקוז בישראל</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</si>
</sst>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 #,##0.00_ ;_ * \-#,##0.00_ ;_ * &quot;-&quot;??_ ;_ @_ "/>
    <numFmt numFmtId="164" formatCode="_ * #,##0_ ;_ * \-#,##0_ ;_ * &quot;-&quot;??_ ;_ @_ "/>
  </numFmts>
  <fonts count="30" x14ac:knownFonts="1">
    <font>
      <sz val="11"/>
      <color theme="1"/>
      <name val="Arial"/>
      <family val="2"/>
      <charset val="177"/>
      <scheme val="minor"/>
    </font>
    <font>
      <sz val="10"/>
      <name val="Arial"/>
      <family val="2"/>
    </font>
    <font>
      <sz val="14"/>
      <name val="David"/>
      <family val="2"/>
      <charset val="177"/>
    </font>
    <font>
      <sz val="12"/>
      <color theme="1"/>
      <name val="Arial"/>
      <family val="2"/>
      <scheme val="minor"/>
    </font>
    <font>
      <sz val="12"/>
      <name val="Arial"/>
      <family val="2"/>
      <scheme val="minor"/>
    </font>
    <font>
      <sz val="12"/>
      <color theme="1"/>
      <name val="David"/>
      <family val="2"/>
      <charset val="177"/>
    </font>
    <font>
      <u/>
      <sz val="11"/>
      <color theme="10"/>
      <name val="Arial"/>
      <family val="2"/>
      <charset val="177"/>
      <scheme val="minor"/>
    </font>
    <font>
      <b/>
      <sz val="11"/>
      <color theme="1"/>
      <name val="Arial"/>
      <family val="2"/>
      <scheme val="minor"/>
    </font>
    <font>
      <sz val="11"/>
      <color theme="1"/>
      <name val="Arial"/>
      <family val="2"/>
      <scheme val="minor"/>
    </font>
    <font>
      <sz val="11"/>
      <name val="Arial"/>
      <family val="2"/>
      <charset val="177"/>
      <scheme val="minor"/>
    </font>
    <font>
      <sz val="11"/>
      <name val="Arial"/>
      <family val="2"/>
      <scheme val="minor"/>
    </font>
    <font>
      <b/>
      <u/>
      <sz val="11"/>
      <color theme="1"/>
      <name val="Arial"/>
      <family val="2"/>
      <scheme val="minor"/>
    </font>
    <font>
      <sz val="11"/>
      <color theme="1"/>
      <name val="Arial"/>
      <family val="2"/>
      <charset val="177"/>
      <scheme val="minor"/>
    </font>
    <font>
      <sz val="10"/>
      <color theme="1"/>
      <name val="Arial"/>
      <family val="2"/>
      <scheme val="minor"/>
    </font>
    <font>
      <sz val="10"/>
      <name val="Arial"/>
      <family val="2"/>
      <scheme val="minor"/>
    </font>
    <font>
      <sz val="9"/>
      <name val="Arial"/>
      <family val="2"/>
      <scheme val="minor"/>
    </font>
    <font>
      <b/>
      <sz val="10"/>
      <color theme="1"/>
      <name val="Arial"/>
      <family val="2"/>
      <scheme val="minor"/>
    </font>
    <font>
      <sz val="12"/>
      <color theme="1"/>
      <name val="David"/>
      <family val="2"/>
    </font>
    <font>
      <b/>
      <sz val="11"/>
      <color rgb="FFFF0000"/>
      <name val="Arial"/>
      <family val="2"/>
      <scheme val="minor"/>
    </font>
    <font>
      <sz val="12"/>
      <name val="David"/>
      <family val="2"/>
      <charset val="177"/>
    </font>
    <font>
      <sz val="9"/>
      <name val="David"/>
      <family val="2"/>
    </font>
    <font>
      <sz val="14"/>
      <color theme="1"/>
      <name val="David"/>
      <family val="2"/>
      <charset val="177"/>
    </font>
    <font>
      <sz val="9"/>
      <color theme="1"/>
      <name val="Arial"/>
      <family val="2"/>
    </font>
    <font>
      <sz val="9"/>
      <color theme="1"/>
      <name val="David"/>
      <family val="2"/>
    </font>
    <font>
      <sz val="16"/>
      <name val="David"/>
      <family val="2"/>
      <charset val="177"/>
    </font>
    <font>
      <sz val="11"/>
      <color theme="1"/>
      <name val="Times New Roman"/>
      <family val="1"/>
    </font>
    <font>
      <b/>
      <sz val="11"/>
      <name val="Arial"/>
      <family val="2"/>
      <scheme val="minor"/>
    </font>
    <font>
      <b/>
      <sz val="11"/>
      <color theme="4" tint="-0.499984740745262"/>
      <name val="Arial"/>
      <family val="2"/>
      <scheme val="minor"/>
    </font>
    <font>
      <b/>
      <sz val="14"/>
      <color theme="1"/>
      <name val="Arial"/>
      <family val="2"/>
      <scheme val="minor"/>
    </font>
    <font>
      <b/>
      <sz val="20"/>
      <color rgb="FFC00000"/>
      <name val="Arial"/>
      <family val="2"/>
      <scheme val="minor"/>
    </font>
  </fonts>
  <fills count="8">
    <fill>
      <patternFill patternType="none"/>
    </fill>
    <fill>
      <patternFill patternType="gray125"/>
    </fill>
    <fill>
      <patternFill patternType="solid">
        <fgColor rgb="FFFFFF00"/>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0" tint="-0.14999847407452621"/>
        <bgColor indexed="64"/>
      </patternFill>
    </fill>
    <fill>
      <patternFill patternType="solid">
        <fgColor theme="0"/>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diagonal/>
    </border>
    <border>
      <left/>
      <right/>
      <top/>
      <bottom style="thin">
        <color indexed="64"/>
      </bottom>
      <diagonal/>
    </border>
  </borders>
  <cellStyleXfs count="4">
    <xf numFmtId="0" fontId="0" fillId="0" borderId="0"/>
    <xf numFmtId="0" fontId="1" fillId="0" borderId="0"/>
    <xf numFmtId="0" fontId="6" fillId="0" borderId="0" applyNumberFormat="0" applyFill="0" applyBorder="0" applyAlignment="0" applyProtection="0"/>
    <xf numFmtId="43" fontId="12" fillId="0" borderId="0" applyFont="0" applyFill="0" applyBorder="0" applyAlignment="0" applyProtection="0"/>
  </cellStyleXfs>
  <cellXfs count="106">
    <xf numFmtId="0" fontId="0" fillId="0" borderId="0" xfId="0"/>
    <xf numFmtId="49" fontId="0" fillId="0" borderId="0" xfId="0" applyNumberFormat="1"/>
    <xf numFmtId="0" fontId="0" fillId="2" borderId="0" xfId="0" applyFill="1"/>
    <xf numFmtId="0" fontId="0" fillId="3" borderId="0" xfId="0" applyFill="1"/>
    <xf numFmtId="0" fontId="2" fillId="0" borderId="1" xfId="1" applyFont="1" applyFill="1" applyBorder="1" applyProtection="1">
      <protection locked="0"/>
    </xf>
    <xf numFmtId="3" fontId="0" fillId="0" borderId="0" xfId="0" applyNumberFormat="1"/>
    <xf numFmtId="0" fontId="0" fillId="0" borderId="0" xfId="0" applyBorder="1"/>
    <xf numFmtId="0" fontId="0" fillId="3" borderId="0" xfId="0" applyFill="1" applyBorder="1"/>
    <xf numFmtId="3" fontId="4" fillId="0" borderId="0" xfId="1" applyNumberFormat="1" applyFont="1" applyFill="1" applyBorder="1" applyAlignment="1" applyProtection="1">
      <alignment horizontal="right"/>
    </xf>
    <xf numFmtId="3" fontId="3" fillId="0" borderId="0" xfId="0" applyNumberFormat="1" applyFont="1" applyBorder="1"/>
    <xf numFmtId="0" fontId="5" fillId="0" borderId="0" xfId="0" applyFont="1" applyBorder="1" applyAlignment="1">
      <alignment horizontal="right" vertical="center" wrapText="1" readingOrder="2"/>
    </xf>
    <xf numFmtId="0" fontId="7" fillId="4" borderId="0" xfId="0" applyFont="1" applyFill="1"/>
    <xf numFmtId="0" fontId="7" fillId="4" borderId="0" xfId="0" applyFont="1" applyFill="1" applyAlignment="1">
      <alignment horizontal="center" vertical="center"/>
    </xf>
    <xf numFmtId="0" fontId="7" fillId="4" borderId="0" xfId="0" applyFont="1" applyFill="1" applyAlignment="1">
      <alignment horizontal="right" vertical="center" wrapText="1"/>
    </xf>
    <xf numFmtId="0" fontId="8" fillId="4" borderId="0" xfId="0" applyFont="1" applyFill="1" applyAlignment="1">
      <alignment wrapText="1"/>
    </xf>
    <xf numFmtId="0" fontId="6" fillId="0" borderId="0" xfId="2" applyAlignment="1">
      <alignment horizontal="right"/>
    </xf>
    <xf numFmtId="0" fontId="10" fillId="0" borderId="0" xfId="0" applyFont="1"/>
    <xf numFmtId="0" fontId="0" fillId="0" borderId="0" xfId="0" applyFill="1"/>
    <xf numFmtId="0" fontId="8" fillId="0" borderId="0" xfId="0" applyFont="1" applyFill="1" applyAlignment="1">
      <alignment horizontal="right"/>
    </xf>
    <xf numFmtId="0" fontId="13" fillId="0" borderId="0" xfId="0" applyFont="1" applyAlignment="1">
      <alignment vertical="top"/>
    </xf>
    <xf numFmtId="0" fontId="7" fillId="3" borderId="0" xfId="0" applyFont="1" applyFill="1"/>
    <xf numFmtId="0" fontId="13" fillId="0" borderId="0" xfId="0" applyFont="1" applyFill="1" applyAlignment="1">
      <alignment vertical="top"/>
    </xf>
    <xf numFmtId="0" fontId="14" fillId="0" borderId="1" xfId="0" applyFont="1" applyBorder="1" applyProtection="1">
      <protection locked="0"/>
    </xf>
    <xf numFmtId="0" fontId="13" fillId="0" borderId="0" xfId="0" applyFont="1"/>
    <xf numFmtId="0" fontId="14" fillId="0" borderId="1" xfId="1" applyFont="1" applyBorder="1" applyProtection="1">
      <protection locked="0"/>
    </xf>
    <xf numFmtId="0" fontId="14" fillId="0" borderId="1" xfId="0" applyFont="1" applyBorder="1" applyAlignment="1" applyProtection="1">
      <alignment horizontal="right"/>
      <protection locked="0"/>
    </xf>
    <xf numFmtId="0" fontId="15" fillId="0" borderId="1" xfId="0" applyFont="1" applyBorder="1" applyProtection="1">
      <protection locked="0"/>
    </xf>
    <xf numFmtId="0" fontId="13" fillId="0" borderId="0" xfId="0" applyFont="1" applyAlignment="1">
      <alignment wrapText="1"/>
    </xf>
    <xf numFmtId="0" fontId="13" fillId="0" borderId="0" xfId="0" applyFont="1" applyBorder="1" applyAlignment="1">
      <alignment vertical="top"/>
    </xf>
    <xf numFmtId="0" fontId="13" fillId="0" borderId="0" xfId="0" applyFont="1" applyBorder="1" applyAlignment="1">
      <alignment horizontal="right" vertical="top" wrapText="1" readingOrder="2"/>
    </xf>
    <xf numFmtId="0" fontId="7" fillId="0" borderId="0" xfId="0" applyFont="1" applyFill="1"/>
    <xf numFmtId="0" fontId="16" fillId="0" borderId="0" xfId="0" applyFont="1" applyFill="1" applyAlignment="1">
      <alignment vertical="top"/>
    </xf>
    <xf numFmtId="0" fontId="16" fillId="4" borderId="0" xfId="0" applyFont="1" applyFill="1" applyAlignment="1">
      <alignment vertical="top"/>
    </xf>
    <xf numFmtId="0" fontId="8" fillId="0" borderId="0" xfId="0" applyFont="1"/>
    <xf numFmtId="49" fontId="8" fillId="0" borderId="0" xfId="0" applyNumberFormat="1" applyFont="1"/>
    <xf numFmtId="0" fontId="8" fillId="2" borderId="0" xfId="0" applyFont="1" applyFill="1"/>
    <xf numFmtId="0" fontId="8" fillId="3" borderId="0" xfId="0" applyFont="1" applyFill="1"/>
    <xf numFmtId="164" fontId="8" fillId="0" borderId="0" xfId="3" applyNumberFormat="1" applyFont="1"/>
    <xf numFmtId="0" fontId="17" fillId="0" borderId="0" xfId="0" applyFont="1" applyAlignment="1">
      <alignment horizontal="right" vertical="center" readingOrder="2"/>
    </xf>
    <xf numFmtId="0" fontId="8" fillId="6" borderId="0" xfId="0" applyFont="1" applyFill="1"/>
    <xf numFmtId="0" fontId="7" fillId="7" borderId="0" xfId="0" applyFont="1" applyFill="1"/>
    <xf numFmtId="0" fontId="8" fillId="0" borderId="0" xfId="0" applyFont="1" applyAlignment="1">
      <alignment horizontal="right"/>
    </xf>
    <xf numFmtId="0" fontId="7" fillId="4" borderId="0" xfId="0" applyFont="1" applyFill="1" applyAlignment="1">
      <alignment horizontal="right"/>
    </xf>
    <xf numFmtId="0" fontId="19" fillId="0" borderId="1" xfId="1" applyFont="1" applyBorder="1" applyProtection="1">
      <protection locked="0"/>
    </xf>
    <xf numFmtId="0" fontId="3" fillId="0" borderId="0" xfId="0" applyFont="1" applyBorder="1" applyAlignment="1">
      <alignment horizontal="right" vertical="center" wrapText="1" readingOrder="2"/>
    </xf>
    <xf numFmtId="0" fontId="8" fillId="0" borderId="0" xfId="0" applyFont="1" applyBorder="1" applyAlignment="1">
      <alignment horizontal="right"/>
    </xf>
    <xf numFmtId="0" fontId="8" fillId="0" borderId="0" xfId="0" applyFont="1" applyBorder="1" applyAlignment="1">
      <alignment horizontal="left" vertical="top" wrapText="1" readingOrder="2"/>
    </xf>
    <xf numFmtId="3" fontId="7" fillId="4" borderId="0" xfId="0" applyNumberFormat="1" applyFont="1" applyFill="1" applyAlignment="1">
      <alignment horizontal="right"/>
    </xf>
    <xf numFmtId="0" fontId="0" fillId="4" borderId="0" xfId="0" applyFill="1"/>
    <xf numFmtId="0" fontId="8" fillId="4" borderId="0" xfId="0" applyFont="1" applyFill="1" applyAlignment="1">
      <alignment horizontal="right"/>
    </xf>
    <xf numFmtId="0" fontId="19" fillId="0" borderId="1" xfId="1" applyFont="1" applyFill="1" applyBorder="1" applyProtection="1">
      <protection locked="0"/>
    </xf>
    <xf numFmtId="0" fontId="21" fillId="0" borderId="0" xfId="0" applyFont="1" applyBorder="1" applyAlignment="1">
      <alignment horizontal="right" vertical="center" wrapText="1" readingOrder="2"/>
    </xf>
    <xf numFmtId="0" fontId="21" fillId="0" borderId="0" xfId="0" applyFont="1" applyBorder="1" applyAlignment="1">
      <alignment horizontal="center" vertical="center" wrapText="1" readingOrder="2"/>
    </xf>
    <xf numFmtId="0" fontId="7" fillId="4" borderId="0" xfId="0" applyFont="1" applyFill="1" applyAlignment="1">
      <alignment wrapText="1"/>
    </xf>
    <xf numFmtId="0" fontId="7" fillId="2" borderId="0" xfId="0" applyFont="1" applyFill="1"/>
    <xf numFmtId="0" fontId="7" fillId="0" borderId="0" xfId="0" applyFont="1"/>
    <xf numFmtId="0" fontId="18" fillId="4" borderId="0" xfId="0" applyFont="1" applyFill="1" applyAlignment="1">
      <alignment horizontal="center" vertical="center"/>
    </xf>
    <xf numFmtId="0" fontId="22" fillId="0" borderId="0" xfId="0" applyFont="1" applyBorder="1" applyAlignment="1">
      <alignment horizontal="right" vertical="top" wrapText="1" readingOrder="2"/>
    </xf>
    <xf numFmtId="0" fontId="23" fillId="0" borderId="0" xfId="0" applyFont="1" applyBorder="1" applyAlignment="1">
      <alignment horizontal="right" vertical="top" wrapText="1" readingOrder="2"/>
    </xf>
    <xf numFmtId="164" fontId="0" fillId="0" borderId="0" xfId="3" applyNumberFormat="1" applyFont="1" applyFill="1"/>
    <xf numFmtId="0" fontId="24" fillId="0" borderId="1" xfId="1" applyFont="1" applyBorder="1" applyProtection="1">
      <protection locked="0"/>
    </xf>
    <xf numFmtId="0" fontId="24" fillId="0" borderId="10" xfId="1" applyFont="1" applyBorder="1" applyProtection="1">
      <protection locked="0"/>
    </xf>
    <xf numFmtId="164" fontId="0" fillId="0" borderId="0" xfId="3" applyNumberFormat="1" applyFont="1"/>
    <xf numFmtId="0" fontId="0" fillId="0" borderId="0" xfId="0" applyAlignment="1">
      <alignment horizontal="center"/>
    </xf>
    <xf numFmtId="0" fontId="7" fillId="4" borderId="0" xfId="0" applyFont="1" applyFill="1" applyAlignment="1">
      <alignment horizontal="right" readingOrder="2"/>
    </xf>
    <xf numFmtId="0" fontId="7" fillId="4" borderId="0" xfId="0" applyFont="1" applyFill="1" applyAlignment="1">
      <alignment readingOrder="2"/>
    </xf>
    <xf numFmtId="0" fontId="25" fillId="0" borderId="0" xfId="0" applyFont="1" applyBorder="1" applyAlignment="1">
      <alignment horizontal="center" vertical="top" wrapText="1" readingOrder="2"/>
    </xf>
    <xf numFmtId="0" fontId="7" fillId="4" borderId="0" xfId="0" applyFont="1" applyFill="1" applyBorder="1"/>
    <xf numFmtId="0" fontId="7" fillId="4" borderId="11" xfId="0" applyFont="1" applyFill="1" applyBorder="1"/>
    <xf numFmtId="0" fontId="8" fillId="3" borderId="0" xfId="0" applyFont="1" applyFill="1" applyAlignment="1">
      <alignment horizontal="right"/>
    </xf>
    <xf numFmtId="0" fontId="7" fillId="5" borderId="2" xfId="0" applyFont="1" applyFill="1" applyBorder="1" applyAlignment="1">
      <alignment horizontal="center" vertical="center"/>
    </xf>
    <xf numFmtId="0" fontId="7" fillId="5" borderId="3" xfId="0" applyFont="1" applyFill="1" applyBorder="1" applyAlignment="1">
      <alignment horizontal="center" vertical="center"/>
    </xf>
    <xf numFmtId="0" fontId="7" fillId="5" borderId="4" xfId="0" applyFont="1" applyFill="1" applyBorder="1" applyAlignment="1">
      <alignment horizontal="center" vertical="center"/>
    </xf>
    <xf numFmtId="0" fontId="7" fillId="5" borderId="5" xfId="0" applyFont="1" applyFill="1" applyBorder="1" applyAlignment="1">
      <alignment horizontal="center" vertical="center"/>
    </xf>
    <xf numFmtId="0" fontId="7" fillId="5" borderId="0" xfId="0" applyFont="1" applyFill="1" applyBorder="1" applyAlignment="1">
      <alignment horizontal="center" vertical="center"/>
    </xf>
    <xf numFmtId="0" fontId="7" fillId="5" borderId="6" xfId="0" applyFont="1" applyFill="1" applyBorder="1" applyAlignment="1">
      <alignment horizontal="center" vertical="center"/>
    </xf>
    <xf numFmtId="0" fontId="7" fillId="5" borderId="7" xfId="0" applyFont="1" applyFill="1" applyBorder="1" applyAlignment="1">
      <alignment horizontal="center" vertical="center"/>
    </xf>
    <xf numFmtId="0" fontId="7" fillId="5" borderId="8" xfId="0" applyFont="1" applyFill="1" applyBorder="1" applyAlignment="1">
      <alignment horizontal="center" vertical="center"/>
    </xf>
    <xf numFmtId="0" fontId="7" fillId="5" borderId="9" xfId="0" applyFont="1" applyFill="1" applyBorder="1" applyAlignment="1">
      <alignment horizontal="center" vertical="center"/>
    </xf>
    <xf numFmtId="3" fontId="7" fillId="2" borderId="0" xfId="0" applyNumberFormat="1" applyFont="1" applyFill="1" applyAlignment="1">
      <alignment horizontal="right"/>
    </xf>
    <xf numFmtId="0" fontId="27" fillId="4" borderId="0" xfId="0" applyFont="1" applyFill="1" applyAlignment="1">
      <alignment vertical="center"/>
    </xf>
    <xf numFmtId="0" fontId="18" fillId="4" borderId="0" xfId="0" applyFont="1" applyFill="1" applyAlignment="1">
      <alignment horizontal="right" vertical="center"/>
    </xf>
    <xf numFmtId="0" fontId="9" fillId="0" borderId="0" xfId="0" applyFont="1" applyFill="1"/>
    <xf numFmtId="0" fontId="7" fillId="2" borderId="0" xfId="0" applyFont="1" applyFill="1" applyAlignment="1">
      <alignment horizontal="center" vertical="center"/>
    </xf>
    <xf numFmtId="0" fontId="0" fillId="6" borderId="0" xfId="0" applyFill="1"/>
    <xf numFmtId="0" fontId="13" fillId="0" borderId="0" xfId="0" applyFont="1" applyFill="1" applyAlignment="1">
      <alignment horizontal="right" vertical="center"/>
    </xf>
    <xf numFmtId="0" fontId="26" fillId="4" borderId="0" xfId="0" applyFont="1" applyFill="1" applyAlignment="1">
      <alignment horizontal="right" vertical="center"/>
    </xf>
    <xf numFmtId="0" fontId="26" fillId="4" borderId="0" xfId="0" applyFont="1" applyFill="1" applyAlignment="1">
      <alignment horizontal="center" vertical="center"/>
    </xf>
    <xf numFmtId="0" fontId="26" fillId="4" borderId="0" xfId="0" applyFont="1" applyFill="1" applyAlignment="1">
      <alignment horizontal="right" vertical="center" readingOrder="2"/>
    </xf>
    <xf numFmtId="0" fontId="8" fillId="0" borderId="0" xfId="0" applyFont="1" applyAlignment="1">
      <alignment horizontal="right" wrapText="1"/>
    </xf>
    <xf numFmtId="0" fontId="6" fillId="0" borderId="0" xfId="2"/>
    <xf numFmtId="0" fontId="8" fillId="0" borderId="0" xfId="0" applyFont="1" applyAlignment="1">
      <alignment horizontal="right" readingOrder="2"/>
    </xf>
    <xf numFmtId="0" fontId="8" fillId="0" borderId="0" xfId="0" applyFont="1" applyAlignment="1">
      <alignment wrapText="1"/>
    </xf>
    <xf numFmtId="0" fontId="26" fillId="0" borderId="0" xfId="0" applyFont="1"/>
    <xf numFmtId="0" fontId="0" fillId="0" borderId="0" xfId="0" applyBorder="1" applyAlignment="1">
      <alignment horizontal="center" wrapText="1"/>
    </xf>
    <xf numFmtId="0" fontId="8" fillId="4" borderId="0" xfId="0" applyFont="1" applyFill="1" applyAlignment="1">
      <alignment vertical="top" wrapText="1"/>
    </xf>
    <xf numFmtId="43" fontId="7" fillId="4" borderId="0" xfId="3" applyFont="1" applyFill="1" applyAlignment="1">
      <alignment horizontal="right"/>
    </xf>
    <xf numFmtId="164" fontId="8" fillId="0" borderId="0" xfId="3" applyNumberFormat="1" applyFont="1" applyAlignment="1">
      <alignment horizontal="right"/>
    </xf>
    <xf numFmtId="164" fontId="13" fillId="0" borderId="0" xfId="3" applyNumberFormat="1" applyFont="1" applyAlignment="1">
      <alignment vertical="top"/>
    </xf>
    <xf numFmtId="0" fontId="7" fillId="2" borderId="0" xfId="0" applyFont="1" applyFill="1" applyAlignment="1">
      <alignment horizontal="right" vertical="center"/>
    </xf>
    <xf numFmtId="0" fontId="10" fillId="0" borderId="1" xfId="1" applyFont="1" applyBorder="1" applyProtection="1">
      <protection locked="0"/>
    </xf>
    <xf numFmtId="0" fontId="8" fillId="0" borderId="1" xfId="0" applyFont="1" applyBorder="1"/>
    <xf numFmtId="0" fontId="10" fillId="0" borderId="10" xfId="1" applyFont="1" applyBorder="1" applyProtection="1">
      <protection locked="0"/>
    </xf>
    <xf numFmtId="0" fontId="8" fillId="0" borderId="10" xfId="0" applyFont="1" applyBorder="1"/>
    <xf numFmtId="0" fontId="0" fillId="0" borderId="1" xfId="0" applyBorder="1"/>
    <xf numFmtId="0" fontId="29" fillId="0" borderId="0" xfId="0" applyFont="1"/>
  </cellXfs>
  <cellStyles count="4">
    <cellStyle name="Comma" xfId="3" builtinId="3"/>
    <cellStyle name="Normal" xfId="0" builtinId="0"/>
    <cellStyle name="Normal 3" xfId="1"/>
    <cellStyle name="היפר-קישור" xfId="2"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9</xdr:col>
      <xdr:colOff>638175</xdr:colOff>
      <xdr:row>0</xdr:row>
      <xdr:rowOff>220169</xdr:rowOff>
    </xdr:from>
    <xdr:to>
      <xdr:col>16</xdr:col>
      <xdr:colOff>47625</xdr:colOff>
      <xdr:row>46</xdr:row>
      <xdr:rowOff>141048</xdr:rowOff>
    </xdr:to>
    <xdr:pic>
      <xdr:nvPicPr>
        <xdr:cNvPr id="2" name="תמונה 1"/>
        <xdr:cNvPicPr>
          <a:picLocks noChangeAspect="1"/>
        </xdr:cNvPicPr>
      </xdr:nvPicPr>
      <xdr:blipFill rotWithShape="1">
        <a:blip xmlns:r="http://schemas.openxmlformats.org/officeDocument/2006/relationships" r:embed="rId1"/>
        <a:srcRect l="41174" t="22190" r="34064" b="18076"/>
        <a:stretch/>
      </xdr:blipFill>
      <xdr:spPr>
        <a:xfrm>
          <a:off x="11225126775" y="220169"/>
          <a:ext cx="4210050" cy="8398129"/>
        </a:xfrm>
        <a:prstGeom prst="rect">
          <a:avLst/>
        </a:prstGeom>
      </xdr:spPr>
    </xdr:pic>
    <xdr:clientData/>
  </xdr:twoCellAnchor>
  <xdr:twoCellAnchor editAs="oneCell">
    <xdr:from>
      <xdr:col>0</xdr:col>
      <xdr:colOff>19050</xdr:colOff>
      <xdr:row>1</xdr:row>
      <xdr:rowOff>28575</xdr:rowOff>
    </xdr:from>
    <xdr:to>
      <xdr:col>9</xdr:col>
      <xdr:colOff>628649</xdr:colOff>
      <xdr:row>54</xdr:row>
      <xdr:rowOff>72098</xdr:rowOff>
    </xdr:to>
    <xdr:pic>
      <xdr:nvPicPr>
        <xdr:cNvPr id="3" name="תמונה 2"/>
        <xdr:cNvPicPr>
          <a:picLocks noChangeAspect="1"/>
        </xdr:cNvPicPr>
      </xdr:nvPicPr>
      <xdr:blipFill>
        <a:blip xmlns:r="http://schemas.openxmlformats.org/officeDocument/2006/relationships" r:embed="rId2"/>
        <a:stretch>
          <a:fillRect/>
        </a:stretch>
      </xdr:blipFill>
      <xdr:spPr>
        <a:xfrm>
          <a:off x="11229346351" y="257175"/>
          <a:ext cx="6781799" cy="9635198"/>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1</xdr:row>
      <xdr:rowOff>24847</xdr:rowOff>
    </xdr:from>
    <xdr:to>
      <xdr:col>9</xdr:col>
      <xdr:colOff>140804</xdr:colOff>
      <xdr:row>38</xdr:row>
      <xdr:rowOff>152062</xdr:rowOff>
    </xdr:to>
    <xdr:pic>
      <xdr:nvPicPr>
        <xdr:cNvPr id="2" name="תמונה 1">
          <a:extLst>
            <a:ext uri="{FF2B5EF4-FFF2-40B4-BE49-F238E27FC236}">
              <a16:creationId xmlns:a16="http://schemas.microsoft.com/office/drawing/2014/main" id="{33D7522B-834F-4022-A6EF-87D907723201}"/>
            </a:ext>
          </a:extLst>
        </xdr:cNvPr>
        <xdr:cNvPicPr>
          <a:picLocks noChangeAspect="1"/>
        </xdr:cNvPicPr>
      </xdr:nvPicPr>
      <xdr:blipFill>
        <a:blip xmlns:r="http://schemas.openxmlformats.org/officeDocument/2006/relationships" r:embed="rId1"/>
        <a:stretch>
          <a:fillRect/>
        </a:stretch>
      </xdr:blipFill>
      <xdr:spPr>
        <a:xfrm>
          <a:off x="11256959739" y="215347"/>
          <a:ext cx="6327913" cy="686925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0</xdr:row>
      <xdr:rowOff>180975</xdr:rowOff>
    </xdr:from>
    <xdr:to>
      <xdr:col>7</xdr:col>
      <xdr:colOff>675590</xdr:colOff>
      <xdr:row>49</xdr:row>
      <xdr:rowOff>170342</xdr:rowOff>
    </xdr:to>
    <xdr:pic>
      <xdr:nvPicPr>
        <xdr:cNvPr id="2" name="תמונה 1"/>
        <xdr:cNvPicPr>
          <a:picLocks noChangeAspect="1"/>
        </xdr:cNvPicPr>
      </xdr:nvPicPr>
      <xdr:blipFill>
        <a:blip xmlns:r="http://schemas.openxmlformats.org/officeDocument/2006/relationships" r:embed="rId1"/>
        <a:stretch>
          <a:fillRect/>
        </a:stretch>
      </xdr:blipFill>
      <xdr:spPr>
        <a:xfrm>
          <a:off x="11230671010" y="180975"/>
          <a:ext cx="5476190" cy="8866667"/>
        </a:xfrm>
        <a:prstGeom prst="rect">
          <a:avLst/>
        </a:prstGeom>
      </xdr:spPr>
    </xdr:pic>
    <xdr:clientData/>
  </xdr:twoCellAnchor>
</xdr:wsDr>
</file>

<file path=xl/theme/theme1.xml><?xml version="1.0" encoding="utf-8"?>
<a:theme xmlns:a="http://schemas.openxmlformats.org/drawingml/2006/main" name="ערכת נושא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3.xml.rels><?xml version="1.0" encoding="UTF-8" standalone="yes"?>
<Relationships xmlns="http://schemas.openxmlformats.org/package/2006/relationships"><Relationship Id="rId1" Type="http://schemas.openxmlformats.org/officeDocument/2006/relationships/hyperlink" Target="mailto:Ifat@dsda.org.il"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mailto:etis@kineret.org.il"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E1"/>
  <sheetViews>
    <sheetView rightToLeft="1" tabSelected="1" zoomScaleNormal="100" workbookViewId="0">
      <selection activeCell="C1" sqref="C1:E1"/>
    </sheetView>
  </sheetViews>
  <sheetFormatPr defaultRowHeight="14.25" x14ac:dyDescent="0.2"/>
  <sheetData>
    <row r="1" spans="1:5" ht="26.25" x14ac:dyDescent="0.4">
      <c r="A1" s="54" t="s">
        <v>476</v>
      </c>
      <c r="C1" s="105" t="s">
        <v>477</v>
      </c>
      <c r="D1" s="105"/>
      <c r="E1" s="105"/>
    </row>
  </sheetData>
  <pageMargins left="0.7" right="0.7" top="0.75" bottom="0.75" header="0.3" footer="0.3"/>
  <pageSetup paperSize="9" orientation="portrait" horizontalDpi="4294967293" verticalDpi="0"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Y46"/>
  <sheetViews>
    <sheetView rightToLeft="1" workbookViewId="0">
      <selection activeCell="B1" sqref="B1"/>
    </sheetView>
  </sheetViews>
  <sheetFormatPr defaultRowHeight="14.25" x14ac:dyDescent="0.2"/>
  <cols>
    <col min="1" max="1" width="24.375" bestFit="1" customWidth="1"/>
    <col min="2" max="2" width="43.125" bestFit="1" customWidth="1"/>
    <col min="3" max="3" width="15" customWidth="1"/>
    <col min="4" max="4" width="12.75" bestFit="1" customWidth="1"/>
    <col min="7" max="7" width="11.875" customWidth="1"/>
  </cols>
  <sheetData>
    <row r="1" spans="1:25" ht="15" x14ac:dyDescent="0.25">
      <c r="A1" s="55" t="s">
        <v>437</v>
      </c>
      <c r="B1" s="55" t="s">
        <v>465</v>
      </c>
    </row>
    <row r="2" spans="1:25" ht="15" x14ac:dyDescent="0.25">
      <c r="A2" s="55" t="s">
        <v>439</v>
      </c>
      <c r="B2" t="s">
        <v>20</v>
      </c>
    </row>
    <row r="3" spans="1:25" ht="15" x14ac:dyDescent="0.25">
      <c r="A3" s="55" t="s">
        <v>440</v>
      </c>
      <c r="B3" s="1" t="s">
        <v>26</v>
      </c>
    </row>
    <row r="4" spans="1:25" x14ac:dyDescent="0.2">
      <c r="B4" s="1"/>
    </row>
    <row r="5" spans="1:25" ht="15" x14ac:dyDescent="0.25">
      <c r="A5" s="54" t="s">
        <v>3</v>
      </c>
      <c r="B5" s="20" t="s">
        <v>179</v>
      </c>
    </row>
    <row r="6" spans="1:25" ht="15" x14ac:dyDescent="0.25">
      <c r="A6" s="55"/>
      <c r="B6" s="3" t="s">
        <v>22</v>
      </c>
      <c r="C6" s="62">
        <v>760636</v>
      </c>
    </row>
    <row r="7" spans="1:25" ht="15" x14ac:dyDescent="0.25">
      <c r="A7" s="55"/>
      <c r="B7" s="11" t="s">
        <v>21</v>
      </c>
      <c r="C7" s="79" t="s">
        <v>180</v>
      </c>
      <c r="D7" s="79"/>
    </row>
    <row r="8" spans="1:25" ht="15" x14ac:dyDescent="0.25">
      <c r="A8" s="55"/>
      <c r="B8" s="3" t="s">
        <v>5</v>
      </c>
      <c r="C8" s="62">
        <v>44861</v>
      </c>
    </row>
    <row r="9" spans="1:25" ht="15.75" x14ac:dyDescent="0.25">
      <c r="A9" s="55"/>
      <c r="B9" s="3" t="s">
        <v>6</v>
      </c>
      <c r="C9">
        <v>21</v>
      </c>
      <c r="D9" s="55" t="s">
        <v>441</v>
      </c>
      <c r="E9" s="43" t="s">
        <v>181</v>
      </c>
      <c r="F9" s="43" t="s">
        <v>182</v>
      </c>
      <c r="G9" s="43" t="s">
        <v>183</v>
      </c>
      <c r="H9" s="43" t="s">
        <v>184</v>
      </c>
      <c r="I9" s="43" t="s">
        <v>185</v>
      </c>
      <c r="J9" s="43" t="s">
        <v>186</v>
      </c>
      <c r="K9" s="43" t="s">
        <v>187</v>
      </c>
      <c r="L9" s="43" t="s">
        <v>188</v>
      </c>
      <c r="M9" s="43" t="s">
        <v>189</v>
      </c>
      <c r="N9" s="43" t="s">
        <v>190</v>
      </c>
      <c r="O9" s="43" t="s">
        <v>191</v>
      </c>
      <c r="P9" s="43" t="s">
        <v>192</v>
      </c>
      <c r="Q9" s="43" t="s">
        <v>193</v>
      </c>
      <c r="R9" s="43" t="s">
        <v>194</v>
      </c>
      <c r="S9" s="43" t="s">
        <v>195</v>
      </c>
      <c r="T9" s="43" t="s">
        <v>196</v>
      </c>
      <c r="U9" s="43" t="s">
        <v>197</v>
      </c>
      <c r="V9" s="43" t="s">
        <v>198</v>
      </c>
      <c r="W9" s="43" t="s">
        <v>199</v>
      </c>
      <c r="X9" s="43" t="s">
        <v>200</v>
      </c>
      <c r="Y9" s="43" t="s">
        <v>201</v>
      </c>
    </row>
    <row r="10" spans="1:25" ht="15.75" x14ac:dyDescent="0.25">
      <c r="A10" s="55"/>
      <c r="B10" s="3" t="s">
        <v>8</v>
      </c>
      <c r="C10">
        <v>9</v>
      </c>
      <c r="D10" s="55" t="s">
        <v>441</v>
      </c>
      <c r="E10" s="43" t="s">
        <v>202</v>
      </c>
      <c r="F10" s="43" t="s">
        <v>203</v>
      </c>
      <c r="G10" s="43" t="s">
        <v>204</v>
      </c>
      <c r="H10" s="43" t="s">
        <v>205</v>
      </c>
      <c r="I10" s="43" t="s">
        <v>206</v>
      </c>
      <c r="J10" s="43" t="s">
        <v>207</v>
      </c>
      <c r="K10" s="43" t="s">
        <v>208</v>
      </c>
      <c r="L10" s="43" t="s">
        <v>209</v>
      </c>
      <c r="M10" s="43" t="s">
        <v>210</v>
      </c>
    </row>
    <row r="11" spans="1:25" ht="15.75" x14ac:dyDescent="0.25">
      <c r="A11" s="55"/>
      <c r="B11" s="3" t="s">
        <v>7</v>
      </c>
      <c r="C11">
        <v>6</v>
      </c>
      <c r="D11" s="55" t="s">
        <v>441</v>
      </c>
      <c r="E11" s="43" t="s">
        <v>211</v>
      </c>
      <c r="F11" s="43" t="s">
        <v>212</v>
      </c>
      <c r="G11" s="43" t="s">
        <v>213</v>
      </c>
      <c r="H11" s="43" t="s">
        <v>214</v>
      </c>
      <c r="I11" s="43" t="s">
        <v>215</v>
      </c>
      <c r="J11" s="43" t="s">
        <v>216</v>
      </c>
    </row>
    <row r="12" spans="1:25" ht="15" x14ac:dyDescent="0.25">
      <c r="A12" s="55"/>
      <c r="B12" s="11" t="s">
        <v>10</v>
      </c>
      <c r="C12" s="11">
        <v>5</v>
      </c>
      <c r="D12" s="2" t="s">
        <v>217</v>
      </c>
      <c r="E12" s="2"/>
    </row>
    <row r="13" spans="1:25" ht="15" x14ac:dyDescent="0.25">
      <c r="A13" s="55"/>
    </row>
    <row r="14" spans="1:25" ht="15" x14ac:dyDescent="0.25">
      <c r="A14" s="55"/>
    </row>
    <row r="15" spans="1:25" ht="15" x14ac:dyDescent="0.25">
      <c r="A15" s="54" t="s">
        <v>16</v>
      </c>
      <c r="B15" s="3" t="s">
        <v>11</v>
      </c>
      <c r="C15" s="62">
        <f>SUM(C16:C18)</f>
        <v>23474</v>
      </c>
    </row>
    <row r="16" spans="1:25" ht="15" x14ac:dyDescent="0.25">
      <c r="A16" s="55"/>
      <c r="B16" s="3" t="s">
        <v>62</v>
      </c>
      <c r="C16" s="62">
        <v>4785</v>
      </c>
    </row>
    <row r="17" spans="1:3" ht="15" x14ac:dyDescent="0.25">
      <c r="A17" s="55"/>
      <c r="B17" s="3" t="s">
        <v>63</v>
      </c>
      <c r="C17" s="62">
        <v>6375</v>
      </c>
    </row>
    <row r="18" spans="1:3" ht="15" x14ac:dyDescent="0.25">
      <c r="A18" s="55"/>
      <c r="B18" s="3" t="s">
        <v>9</v>
      </c>
      <c r="C18" s="62">
        <v>12314</v>
      </c>
    </row>
    <row r="19" spans="1:3" ht="15" x14ac:dyDescent="0.25">
      <c r="A19" s="55"/>
      <c r="C19" s="62"/>
    </row>
    <row r="20" spans="1:3" ht="15" x14ac:dyDescent="0.25">
      <c r="A20" s="54" t="s">
        <v>23</v>
      </c>
      <c r="B20" s="3" t="s">
        <v>65</v>
      </c>
      <c r="C20" t="s">
        <v>218</v>
      </c>
    </row>
    <row r="21" spans="1:3" x14ac:dyDescent="0.2">
      <c r="B21" s="3" t="s">
        <v>24</v>
      </c>
    </row>
    <row r="23" spans="1:3" ht="15" x14ac:dyDescent="0.25">
      <c r="A23" s="54" t="s">
        <v>4</v>
      </c>
      <c r="B23" s="3" t="s">
        <v>2</v>
      </c>
      <c r="C23" t="s">
        <v>219</v>
      </c>
    </row>
    <row r="24" spans="1:3" ht="14.25" customHeight="1" x14ac:dyDescent="0.2">
      <c r="A24" s="84"/>
      <c r="B24" s="3" t="s">
        <v>0</v>
      </c>
      <c r="C24" t="s">
        <v>220</v>
      </c>
    </row>
    <row r="25" spans="1:3" ht="15" customHeight="1" x14ac:dyDescent="0.2">
      <c r="B25" s="3" t="s">
        <v>1</v>
      </c>
      <c r="C25" t="s">
        <v>221</v>
      </c>
    </row>
    <row r="26" spans="1:3" x14ac:dyDescent="0.2">
      <c r="B26" s="3" t="s">
        <v>25</v>
      </c>
      <c r="C26" t="s">
        <v>222</v>
      </c>
    </row>
    <row r="29" spans="1:3" ht="15" x14ac:dyDescent="0.25">
      <c r="A29" s="54" t="s">
        <v>17</v>
      </c>
      <c r="B29" s="3" t="s">
        <v>12</v>
      </c>
      <c r="C29" s="62">
        <v>274910</v>
      </c>
    </row>
    <row r="30" spans="1:3" x14ac:dyDescent="0.2">
      <c r="A30" s="84"/>
      <c r="B30" s="3" t="s">
        <v>13</v>
      </c>
      <c r="C30" s="62">
        <v>350473</v>
      </c>
    </row>
    <row r="31" spans="1:3" x14ac:dyDescent="0.2">
      <c r="B31" s="3" t="s">
        <v>14</v>
      </c>
      <c r="C31" s="62">
        <v>22365</v>
      </c>
    </row>
    <row r="32" spans="1:3" x14ac:dyDescent="0.2">
      <c r="B32" s="3" t="s">
        <v>49</v>
      </c>
      <c r="C32" s="62">
        <v>373351</v>
      </c>
    </row>
    <row r="33" spans="1:3" ht="15" x14ac:dyDescent="0.25">
      <c r="B33" s="11" t="s">
        <v>15</v>
      </c>
      <c r="C33" s="11">
        <v>1</v>
      </c>
    </row>
    <row r="38" spans="1:3" ht="15" x14ac:dyDescent="0.25">
      <c r="A38" s="54" t="s">
        <v>19</v>
      </c>
      <c r="B38" s="11" t="s">
        <v>124</v>
      </c>
      <c r="C38" s="11">
        <v>800</v>
      </c>
    </row>
    <row r="39" spans="1:3" ht="15" x14ac:dyDescent="0.25">
      <c r="A39" s="84"/>
      <c r="B39" s="11" t="s">
        <v>126</v>
      </c>
      <c r="C39" s="11">
        <v>550</v>
      </c>
    </row>
    <row r="40" spans="1:3" ht="15" x14ac:dyDescent="0.25">
      <c r="B40" s="11" t="s">
        <v>18</v>
      </c>
      <c r="C40" s="11">
        <v>85</v>
      </c>
    </row>
    <row r="42" spans="1:3" ht="92.25" customHeight="1" x14ac:dyDescent="0.25">
      <c r="A42" s="99" t="s">
        <v>27</v>
      </c>
      <c r="B42" s="53" t="s">
        <v>223</v>
      </c>
    </row>
    <row r="44" spans="1:3" ht="15" x14ac:dyDescent="0.25">
      <c r="A44" s="54" t="s">
        <v>28</v>
      </c>
      <c r="B44" s="11" t="s">
        <v>224</v>
      </c>
      <c r="C44" s="11"/>
    </row>
    <row r="46" spans="1:3" ht="93.75" customHeight="1" x14ac:dyDescent="0.25">
      <c r="A46" s="99" t="s">
        <v>30</v>
      </c>
      <c r="B46" s="53" t="s">
        <v>225</v>
      </c>
    </row>
  </sheetData>
  <mergeCells count="1">
    <mergeCell ref="C7:D7"/>
  </mergeCells>
  <pageMargins left="0.7" right="0.7" top="0.75" bottom="0.75" header="0.3" footer="0.3"/>
  <pageSetup paperSize="9" orientation="portrai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rightToLeft="1" topLeftCell="A25" zoomScale="115" zoomScaleNormal="115" workbookViewId="0">
      <selection activeCell="B1" sqref="B1"/>
    </sheetView>
  </sheetViews>
  <sheetFormatPr defaultRowHeight="14.25" x14ac:dyDescent="0.2"/>
  <cols>
    <col min="1" max="1" width="24.375" bestFit="1" customWidth="1"/>
    <col min="2" max="2" width="43.125" bestFit="1" customWidth="1"/>
    <col min="3" max="3" width="12.125" customWidth="1"/>
    <col min="4" max="4" width="12.75" bestFit="1" customWidth="1"/>
    <col min="6" max="6" width="8" customWidth="1"/>
    <col min="7" max="7" width="11.875" customWidth="1"/>
    <col min="8" max="8" width="9.375" customWidth="1"/>
  </cols>
  <sheetData>
    <row r="1" spans="1:15" ht="15" x14ac:dyDescent="0.25">
      <c r="A1" s="55" t="s">
        <v>437</v>
      </c>
      <c r="B1" s="55" t="s">
        <v>466</v>
      </c>
    </row>
    <row r="2" spans="1:15" ht="15" x14ac:dyDescent="0.25">
      <c r="A2" s="55" t="s">
        <v>439</v>
      </c>
      <c r="B2" t="s">
        <v>20</v>
      </c>
    </row>
    <row r="3" spans="1:15" ht="15" x14ac:dyDescent="0.25">
      <c r="A3" s="55" t="s">
        <v>440</v>
      </c>
      <c r="B3" s="1" t="s">
        <v>26</v>
      </c>
    </row>
    <row r="4" spans="1:15" x14ac:dyDescent="0.2">
      <c r="B4" s="1"/>
    </row>
    <row r="5" spans="1:15" ht="15" x14ac:dyDescent="0.25">
      <c r="A5" s="2" t="s">
        <v>3</v>
      </c>
      <c r="B5" s="20" t="s">
        <v>310</v>
      </c>
    </row>
    <row r="6" spans="1:15" x14ac:dyDescent="0.2">
      <c r="B6" s="3" t="s">
        <v>22</v>
      </c>
      <c r="C6" s="62">
        <v>1545311</v>
      </c>
    </row>
    <row r="7" spans="1:15" ht="15" x14ac:dyDescent="0.25">
      <c r="B7" s="11" t="s">
        <v>21</v>
      </c>
      <c r="C7" s="11"/>
    </row>
    <row r="8" spans="1:15" x14ac:dyDescent="0.2">
      <c r="B8" s="3" t="s">
        <v>5</v>
      </c>
      <c r="C8" s="59">
        <v>539433</v>
      </c>
    </row>
    <row r="9" spans="1:15" ht="15.75" x14ac:dyDescent="0.25">
      <c r="B9" s="3" t="s">
        <v>6</v>
      </c>
      <c r="C9">
        <v>9</v>
      </c>
      <c r="D9" s="55" t="s">
        <v>441</v>
      </c>
      <c r="E9" s="50" t="s">
        <v>311</v>
      </c>
      <c r="F9" s="50" t="s">
        <v>312</v>
      </c>
      <c r="G9" s="50" t="s">
        <v>313</v>
      </c>
      <c r="H9" s="50" t="s">
        <v>314</v>
      </c>
      <c r="I9" s="50" t="s">
        <v>315</v>
      </c>
      <c r="J9" s="50" t="s">
        <v>316</v>
      </c>
      <c r="K9" s="50" t="s">
        <v>317</v>
      </c>
      <c r="L9" s="50" t="s">
        <v>318</v>
      </c>
      <c r="M9" s="50" t="s">
        <v>319</v>
      </c>
    </row>
    <row r="10" spans="1:15" ht="15.75" x14ac:dyDescent="0.25">
      <c r="B10" s="3" t="s">
        <v>8</v>
      </c>
      <c r="C10">
        <v>11</v>
      </c>
      <c r="D10" s="55" t="s">
        <v>441</v>
      </c>
      <c r="E10" s="50" t="s">
        <v>320</v>
      </c>
      <c r="F10" s="50" t="s">
        <v>321</v>
      </c>
      <c r="G10" s="50" t="s">
        <v>322</v>
      </c>
      <c r="H10" s="50" t="s">
        <v>216</v>
      </c>
      <c r="I10" s="50" t="s">
        <v>323</v>
      </c>
      <c r="J10" s="50" t="s">
        <v>324</v>
      </c>
      <c r="K10" s="50" t="s">
        <v>325</v>
      </c>
      <c r="L10" s="50" t="s">
        <v>326</v>
      </c>
      <c r="M10" s="50" t="s">
        <v>212</v>
      </c>
      <c r="N10" s="50" t="s">
        <v>327</v>
      </c>
      <c r="O10" s="50" t="s">
        <v>328</v>
      </c>
    </row>
    <row r="11" spans="1:15" ht="15.75" x14ac:dyDescent="0.25">
      <c r="B11" s="3" t="s">
        <v>7</v>
      </c>
      <c r="C11">
        <v>9</v>
      </c>
      <c r="D11" s="55" t="s">
        <v>441</v>
      </c>
      <c r="E11" s="50" t="s">
        <v>329</v>
      </c>
      <c r="F11" s="50" t="s">
        <v>330</v>
      </c>
      <c r="G11" s="50" t="s">
        <v>331</v>
      </c>
      <c r="H11" s="50" t="s">
        <v>332</v>
      </c>
      <c r="I11" s="50" t="s">
        <v>333</v>
      </c>
      <c r="J11" s="50" t="s">
        <v>334</v>
      </c>
      <c r="K11" s="50" t="s">
        <v>335</v>
      </c>
      <c r="L11" s="50" t="s">
        <v>336</v>
      </c>
      <c r="M11" s="50" t="s">
        <v>337</v>
      </c>
    </row>
    <row r="12" spans="1:15" ht="15" x14ac:dyDescent="0.25">
      <c r="B12" s="11" t="s">
        <v>10</v>
      </c>
      <c r="C12" s="11">
        <v>6</v>
      </c>
    </row>
    <row r="15" spans="1:15" x14ac:dyDescent="0.2">
      <c r="A15" s="2" t="s">
        <v>16</v>
      </c>
      <c r="B15" s="3" t="s">
        <v>11</v>
      </c>
      <c r="C15" s="62">
        <f>SUM(C16:C18)</f>
        <v>26943</v>
      </c>
    </row>
    <row r="16" spans="1:15" x14ac:dyDescent="0.2">
      <c r="B16" s="3" t="s">
        <v>62</v>
      </c>
      <c r="C16" s="62">
        <v>3835</v>
      </c>
    </row>
    <row r="17" spans="1:5" x14ac:dyDescent="0.2">
      <c r="B17" s="3" t="s">
        <v>63</v>
      </c>
      <c r="C17" s="62">
        <v>8525</v>
      </c>
    </row>
    <row r="18" spans="1:5" x14ac:dyDescent="0.2">
      <c r="B18" s="3" t="s">
        <v>9</v>
      </c>
      <c r="C18" s="62">
        <f>13733+850</f>
        <v>14583</v>
      </c>
    </row>
    <row r="20" spans="1:5" x14ac:dyDescent="0.2">
      <c r="A20" s="2" t="s">
        <v>23</v>
      </c>
      <c r="B20" s="3" t="s">
        <v>65</v>
      </c>
      <c r="C20" t="s">
        <v>218</v>
      </c>
    </row>
    <row r="21" spans="1:5" x14ac:dyDescent="0.2">
      <c r="B21" s="3" t="s">
        <v>24</v>
      </c>
    </row>
    <row r="23" spans="1:5" x14ac:dyDescent="0.2">
      <c r="A23" s="2" t="s">
        <v>4</v>
      </c>
      <c r="B23" s="3" t="s">
        <v>2</v>
      </c>
      <c r="C23" t="s">
        <v>338</v>
      </c>
    </row>
    <row r="24" spans="1:5" ht="24" customHeight="1" x14ac:dyDescent="0.2">
      <c r="A24" s="2"/>
      <c r="B24" s="3" t="s">
        <v>0</v>
      </c>
      <c r="C24" s="57" t="s">
        <v>339</v>
      </c>
      <c r="D24" s="57" t="s">
        <v>340</v>
      </c>
      <c r="E24" s="58" t="s">
        <v>341</v>
      </c>
    </row>
    <row r="25" spans="1:5" ht="14.25" customHeight="1" x14ac:dyDescent="0.2">
      <c r="B25" s="3" t="s">
        <v>1</v>
      </c>
      <c r="D25" t="s">
        <v>342</v>
      </c>
    </row>
    <row r="26" spans="1:5" ht="14.25" customHeight="1" x14ac:dyDescent="0.2">
      <c r="B26" s="3" t="s">
        <v>25</v>
      </c>
      <c r="C26" t="s">
        <v>343</v>
      </c>
    </row>
    <row r="29" spans="1:5" x14ac:dyDescent="0.2">
      <c r="A29" s="2" t="s">
        <v>17</v>
      </c>
      <c r="B29" s="3" t="s">
        <v>12</v>
      </c>
      <c r="C29" s="62">
        <v>310185</v>
      </c>
    </row>
    <row r="30" spans="1:5" x14ac:dyDescent="0.2">
      <c r="A30" s="2"/>
      <c r="B30" s="3" t="s">
        <v>13</v>
      </c>
      <c r="C30" s="62">
        <v>1184486</v>
      </c>
    </row>
    <row r="31" spans="1:5" x14ac:dyDescent="0.2">
      <c r="B31" s="3" t="s">
        <v>14</v>
      </c>
      <c r="C31" s="62">
        <v>50640</v>
      </c>
    </row>
    <row r="32" spans="1:5" x14ac:dyDescent="0.2">
      <c r="B32" s="3" t="s">
        <v>49</v>
      </c>
      <c r="C32" s="62">
        <v>577555</v>
      </c>
    </row>
    <row r="33" spans="1:6" ht="15" x14ac:dyDescent="0.25">
      <c r="B33" s="11" t="s">
        <v>344</v>
      </c>
      <c r="C33" s="11"/>
    </row>
    <row r="38" spans="1:6" ht="15" x14ac:dyDescent="0.25">
      <c r="A38" s="2" t="s">
        <v>19</v>
      </c>
      <c r="B38" s="11" t="s">
        <v>124</v>
      </c>
      <c r="C38" s="11"/>
      <c r="D38" t="s">
        <v>345</v>
      </c>
      <c r="F38" t="s">
        <v>346</v>
      </c>
    </row>
    <row r="39" spans="1:6" ht="15" x14ac:dyDescent="0.25">
      <c r="A39" s="2"/>
      <c r="B39" s="11" t="s">
        <v>126</v>
      </c>
      <c r="C39" s="11"/>
      <c r="D39" t="s">
        <v>347</v>
      </c>
      <c r="E39" t="s">
        <v>348</v>
      </c>
    </row>
    <row r="40" spans="1:6" ht="15" x14ac:dyDescent="0.25">
      <c r="B40" s="11" t="s">
        <v>18</v>
      </c>
      <c r="C40" s="11"/>
      <c r="D40" t="s">
        <v>349</v>
      </c>
      <c r="E40" t="s">
        <v>350</v>
      </c>
    </row>
    <row r="42" spans="1:6" ht="15" x14ac:dyDescent="0.25">
      <c r="A42" s="2" t="s">
        <v>27</v>
      </c>
      <c r="B42" s="11" t="s">
        <v>29</v>
      </c>
      <c r="C42" s="11"/>
      <c r="D42" t="s">
        <v>351</v>
      </c>
    </row>
    <row r="44" spans="1:6" ht="15" x14ac:dyDescent="0.25">
      <c r="A44" s="2" t="s">
        <v>28</v>
      </c>
      <c r="B44" s="11" t="s">
        <v>29</v>
      </c>
      <c r="C44" s="11"/>
      <c r="D44" t="s">
        <v>352</v>
      </c>
    </row>
    <row r="46" spans="1:6" ht="15" x14ac:dyDescent="0.25">
      <c r="A46" s="2" t="s">
        <v>30</v>
      </c>
      <c r="B46" s="11" t="s">
        <v>29</v>
      </c>
      <c r="C46" s="11"/>
      <c r="D46" t="s">
        <v>353</v>
      </c>
    </row>
  </sheetData>
  <pageMargins left="0.7" right="0.7" top="0.75" bottom="0.75" header="0.3" footer="0.3"/>
  <pageSetup paperSize="9" orientation="portrait"/>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rightToLeft="1" zoomScaleNormal="100" workbookViewId="0">
      <selection activeCell="B1" sqref="B1"/>
    </sheetView>
  </sheetViews>
  <sheetFormatPr defaultRowHeight="14.25" x14ac:dyDescent="0.2"/>
  <cols>
    <col min="1" max="1" width="26.25" customWidth="1"/>
    <col min="2" max="2" width="43.25" customWidth="1"/>
    <col min="3" max="3" width="18.625" customWidth="1"/>
    <col min="4" max="4" width="12.75" bestFit="1" customWidth="1"/>
    <col min="6" max="6" width="8" customWidth="1"/>
    <col min="7" max="7" width="14.375" bestFit="1" customWidth="1"/>
    <col min="8" max="8" width="9.375" customWidth="1"/>
  </cols>
  <sheetData>
    <row r="1" spans="1:15" ht="15" x14ac:dyDescent="0.25">
      <c r="A1" s="55" t="s">
        <v>437</v>
      </c>
      <c r="B1" s="55" t="s">
        <v>464</v>
      </c>
    </row>
    <row r="2" spans="1:15" ht="15" x14ac:dyDescent="0.25">
      <c r="A2" s="55" t="s">
        <v>439</v>
      </c>
      <c r="B2" t="s">
        <v>20</v>
      </c>
    </row>
    <row r="3" spans="1:15" ht="15" x14ac:dyDescent="0.25">
      <c r="A3" s="55" t="s">
        <v>440</v>
      </c>
      <c r="B3" s="1" t="s">
        <v>26</v>
      </c>
    </row>
    <row r="4" spans="1:15" x14ac:dyDescent="0.2">
      <c r="B4" s="1"/>
    </row>
    <row r="5" spans="1:15" ht="15" x14ac:dyDescent="0.25">
      <c r="A5" s="2" t="s">
        <v>3</v>
      </c>
      <c r="B5" s="20" t="s">
        <v>354</v>
      </c>
    </row>
    <row r="6" spans="1:15" x14ac:dyDescent="0.2">
      <c r="B6" s="3" t="s">
        <v>22</v>
      </c>
      <c r="C6">
        <v>5966696</v>
      </c>
    </row>
    <row r="7" spans="1:15" ht="15" x14ac:dyDescent="0.25">
      <c r="B7" s="11" t="s">
        <v>21</v>
      </c>
      <c r="C7" s="11" t="s">
        <v>355</v>
      </c>
    </row>
    <row r="8" spans="1:15" x14ac:dyDescent="0.2">
      <c r="B8" s="3" t="s">
        <v>5</v>
      </c>
      <c r="C8" s="59">
        <v>186259</v>
      </c>
    </row>
    <row r="9" spans="1:15" ht="20.25" x14ac:dyDescent="0.3">
      <c r="B9" s="3" t="s">
        <v>6</v>
      </c>
      <c r="C9">
        <v>7</v>
      </c>
      <c r="D9" s="55" t="s">
        <v>441</v>
      </c>
      <c r="E9" s="60" t="s">
        <v>356</v>
      </c>
      <c r="F9" s="60" t="s">
        <v>357</v>
      </c>
      <c r="G9" s="60" t="s">
        <v>358</v>
      </c>
      <c r="H9" s="60" t="s">
        <v>359</v>
      </c>
      <c r="I9" s="60" t="s">
        <v>360</v>
      </c>
      <c r="J9" s="61" t="s">
        <v>361</v>
      </c>
      <c r="K9" s="60" t="s">
        <v>362</v>
      </c>
    </row>
    <row r="10" spans="1:15" ht="20.25" x14ac:dyDescent="0.3">
      <c r="B10" s="3" t="s">
        <v>8</v>
      </c>
      <c r="C10">
        <v>10</v>
      </c>
      <c r="D10" s="55" t="s">
        <v>441</v>
      </c>
      <c r="E10" s="60" t="s">
        <v>363</v>
      </c>
      <c r="F10" s="60" t="s">
        <v>364</v>
      </c>
      <c r="G10" s="60" t="s">
        <v>365</v>
      </c>
      <c r="H10" s="60" t="s">
        <v>326</v>
      </c>
      <c r="I10" s="60" t="s">
        <v>366</v>
      </c>
      <c r="J10" s="60" t="s">
        <v>367</v>
      </c>
      <c r="K10" s="60" t="s">
        <v>368</v>
      </c>
      <c r="L10" s="60" t="s">
        <v>369</v>
      </c>
      <c r="M10" s="60" t="s">
        <v>370</v>
      </c>
      <c r="N10" s="60" t="s">
        <v>371</v>
      </c>
    </row>
    <row r="11" spans="1:15" ht="20.25" x14ac:dyDescent="0.3">
      <c r="B11" s="3" t="s">
        <v>7</v>
      </c>
      <c r="C11">
        <v>12</v>
      </c>
      <c r="D11" s="55" t="s">
        <v>441</v>
      </c>
      <c r="E11" s="60" t="s">
        <v>372</v>
      </c>
      <c r="F11" s="60" t="s">
        <v>373</v>
      </c>
      <c r="G11" s="60" t="s">
        <v>374</v>
      </c>
      <c r="H11" s="60" t="s">
        <v>375</v>
      </c>
      <c r="I11" s="60" t="s">
        <v>376</v>
      </c>
      <c r="J11" s="60" t="s">
        <v>377</v>
      </c>
      <c r="K11" s="60" t="s">
        <v>378</v>
      </c>
      <c r="L11" s="60" t="s">
        <v>379</v>
      </c>
      <c r="M11" s="60" t="s">
        <v>380</v>
      </c>
      <c r="N11" s="60" t="s">
        <v>381</v>
      </c>
      <c r="O11" s="60" t="s">
        <v>382</v>
      </c>
    </row>
    <row r="12" spans="1:15" ht="15" x14ac:dyDescent="0.25">
      <c r="B12" s="11" t="s">
        <v>10</v>
      </c>
      <c r="C12" s="11">
        <v>7</v>
      </c>
    </row>
    <row r="15" spans="1:15" x14ac:dyDescent="0.2">
      <c r="A15" s="2" t="s">
        <v>16</v>
      </c>
      <c r="B15" s="3" t="s">
        <v>11</v>
      </c>
      <c r="C15" s="62">
        <f>SUM(C16:C18)</f>
        <v>44345</v>
      </c>
    </row>
    <row r="16" spans="1:15" x14ac:dyDescent="0.2">
      <c r="B16" s="3" t="s">
        <v>62</v>
      </c>
      <c r="C16" s="62">
        <v>3925</v>
      </c>
    </row>
    <row r="17" spans="1:3" x14ac:dyDescent="0.2">
      <c r="B17" s="3" t="s">
        <v>63</v>
      </c>
      <c r="C17" s="62">
        <v>14455</v>
      </c>
    </row>
    <row r="18" spans="1:3" x14ac:dyDescent="0.2">
      <c r="B18" s="3" t="s">
        <v>9</v>
      </c>
      <c r="C18" s="62">
        <v>25965</v>
      </c>
    </row>
    <row r="20" spans="1:3" x14ac:dyDescent="0.2">
      <c r="A20" s="2" t="s">
        <v>23</v>
      </c>
      <c r="B20" s="3" t="s">
        <v>65</v>
      </c>
      <c r="C20" s="2" t="s">
        <v>218</v>
      </c>
    </row>
    <row r="21" spans="1:3" x14ac:dyDescent="0.2">
      <c r="B21" s="3" t="s">
        <v>24</v>
      </c>
    </row>
    <row r="23" spans="1:3" x14ac:dyDescent="0.2">
      <c r="A23" s="2" t="s">
        <v>4</v>
      </c>
      <c r="B23" s="3" t="s">
        <v>2</v>
      </c>
      <c r="C23" s="63" t="s">
        <v>383</v>
      </c>
    </row>
    <row r="24" spans="1:3" x14ac:dyDescent="0.2">
      <c r="A24" s="2"/>
      <c r="B24" s="3" t="s">
        <v>0</v>
      </c>
      <c r="C24" t="s">
        <v>384</v>
      </c>
    </row>
    <row r="25" spans="1:3" x14ac:dyDescent="0.2">
      <c r="B25" s="3" t="s">
        <v>1</v>
      </c>
      <c r="C25" t="s">
        <v>385</v>
      </c>
    </row>
    <row r="26" spans="1:3" x14ac:dyDescent="0.2">
      <c r="B26" s="3" t="s">
        <v>25</v>
      </c>
      <c r="C26" t="s">
        <v>386</v>
      </c>
    </row>
    <row r="29" spans="1:3" x14ac:dyDescent="0.2">
      <c r="A29" s="2" t="s">
        <v>17</v>
      </c>
      <c r="B29" s="3" t="s">
        <v>12</v>
      </c>
      <c r="C29" s="62">
        <v>176057</v>
      </c>
    </row>
    <row r="30" spans="1:3" x14ac:dyDescent="0.2">
      <c r="A30" s="2"/>
      <c r="B30" s="3" t="s">
        <v>13</v>
      </c>
      <c r="C30" s="62">
        <v>5646460</v>
      </c>
    </row>
    <row r="31" spans="1:3" x14ac:dyDescent="0.2">
      <c r="B31" s="3" t="s">
        <v>14</v>
      </c>
      <c r="C31" s="62">
        <v>144179</v>
      </c>
    </row>
    <row r="32" spans="1:3" x14ac:dyDescent="0.2">
      <c r="B32" s="3" t="s">
        <v>49</v>
      </c>
      <c r="C32" s="62">
        <v>4738656</v>
      </c>
    </row>
    <row r="33" spans="1:3" ht="15" x14ac:dyDescent="0.25">
      <c r="B33" s="11" t="s">
        <v>15</v>
      </c>
      <c r="C33" s="11">
        <v>3</v>
      </c>
    </row>
    <row r="38" spans="1:3" ht="15" x14ac:dyDescent="0.25">
      <c r="A38" s="2" t="s">
        <v>19</v>
      </c>
      <c r="B38" s="11" t="s">
        <v>124</v>
      </c>
      <c r="C38" s="64" t="s">
        <v>387</v>
      </c>
    </row>
    <row r="39" spans="1:3" ht="15" x14ac:dyDescent="0.25">
      <c r="A39" s="54" t="s">
        <v>388</v>
      </c>
      <c r="B39" s="11" t="s">
        <v>126</v>
      </c>
      <c r="C39" s="65" t="s">
        <v>389</v>
      </c>
    </row>
    <row r="40" spans="1:3" ht="15" x14ac:dyDescent="0.25">
      <c r="B40" s="11" t="s">
        <v>18</v>
      </c>
      <c r="C40" s="65">
        <v>137</v>
      </c>
    </row>
    <row r="42" spans="1:3" ht="15" x14ac:dyDescent="0.25">
      <c r="A42" s="2" t="s">
        <v>27</v>
      </c>
      <c r="B42" s="11" t="s">
        <v>29</v>
      </c>
      <c r="C42" s="11" t="s">
        <v>390</v>
      </c>
    </row>
    <row r="44" spans="1:3" ht="15" x14ac:dyDescent="0.25">
      <c r="A44" s="2" t="s">
        <v>28</v>
      </c>
      <c r="B44" s="11" t="s">
        <v>29</v>
      </c>
      <c r="C44" s="11" t="s">
        <v>391</v>
      </c>
    </row>
    <row r="46" spans="1:3" ht="15" x14ac:dyDescent="0.25">
      <c r="A46" s="2" t="s">
        <v>30</v>
      </c>
      <c r="B46" s="11" t="s">
        <v>29</v>
      </c>
      <c r="C46" s="11" t="s">
        <v>392</v>
      </c>
    </row>
  </sheetData>
  <pageMargins left="0.7" right="0.7" top="0.75" bottom="0.75" header="0.3" footer="0.3"/>
  <pageSetup paperSize="9" orientation="portrai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46"/>
  <sheetViews>
    <sheetView rightToLeft="1" zoomScaleNormal="100" workbookViewId="0">
      <selection activeCell="B1" sqref="B1"/>
    </sheetView>
  </sheetViews>
  <sheetFormatPr defaultColWidth="9" defaultRowHeight="14.25" x14ac:dyDescent="0.2"/>
  <cols>
    <col min="1" max="1" width="24.375" style="33" bestFit="1" customWidth="1"/>
    <col min="2" max="2" width="43.125" style="33" bestFit="1" customWidth="1"/>
    <col min="3" max="3" width="39.875" style="33" bestFit="1" customWidth="1"/>
    <col min="4" max="4" width="63.375" style="33" customWidth="1"/>
    <col min="5" max="5" width="10.125" style="33" bestFit="1" customWidth="1"/>
    <col min="6" max="6" width="11.875" style="33" customWidth="1"/>
    <col min="7" max="16384" width="9" style="33"/>
  </cols>
  <sheetData>
    <row r="1" spans="1:7" ht="15" x14ac:dyDescent="0.25">
      <c r="A1" s="55" t="s">
        <v>437</v>
      </c>
      <c r="B1" s="55" t="s">
        <v>467</v>
      </c>
    </row>
    <row r="2" spans="1:7" ht="15" x14ac:dyDescent="0.25">
      <c r="A2" s="55" t="s">
        <v>439</v>
      </c>
      <c r="B2" s="33" t="s">
        <v>20</v>
      </c>
    </row>
    <row r="3" spans="1:7" ht="15" x14ac:dyDescent="0.25">
      <c r="A3" s="55" t="s">
        <v>440</v>
      </c>
      <c r="B3" s="34" t="s">
        <v>26</v>
      </c>
    </row>
    <row r="4" spans="1:7" x14ac:dyDescent="0.2">
      <c r="B4" s="34"/>
    </row>
    <row r="5" spans="1:7" ht="15" x14ac:dyDescent="0.25">
      <c r="A5" s="35" t="s">
        <v>3</v>
      </c>
      <c r="B5" s="20" t="s">
        <v>130</v>
      </c>
    </row>
    <row r="6" spans="1:7" x14ac:dyDescent="0.2">
      <c r="B6" s="36" t="s">
        <v>22</v>
      </c>
      <c r="C6" s="37">
        <v>3006955</v>
      </c>
    </row>
    <row r="7" spans="1:7" ht="395.25" customHeight="1" x14ac:dyDescent="0.2">
      <c r="B7" s="12" t="s">
        <v>21</v>
      </c>
      <c r="C7" s="37"/>
      <c r="D7" s="89" t="s">
        <v>131</v>
      </c>
    </row>
    <row r="8" spans="1:7" ht="15.75" x14ac:dyDescent="0.2">
      <c r="B8" s="36" t="s">
        <v>5</v>
      </c>
      <c r="C8" s="37">
        <v>84120</v>
      </c>
      <c r="D8" s="38"/>
    </row>
    <row r="9" spans="1:7" ht="15" x14ac:dyDescent="0.25">
      <c r="B9" s="36" t="s">
        <v>6</v>
      </c>
      <c r="C9" s="33">
        <v>2</v>
      </c>
      <c r="D9" s="55" t="s">
        <v>441</v>
      </c>
      <c r="E9" s="102" t="s">
        <v>314</v>
      </c>
      <c r="F9" s="103" t="s">
        <v>462</v>
      </c>
    </row>
    <row r="10" spans="1:7" ht="15" x14ac:dyDescent="0.25">
      <c r="B10" s="36" t="s">
        <v>8</v>
      </c>
      <c r="C10" s="33">
        <v>3</v>
      </c>
      <c r="D10" s="55" t="s">
        <v>441</v>
      </c>
      <c r="E10" s="100" t="s">
        <v>256</v>
      </c>
      <c r="F10" s="101" t="s">
        <v>258</v>
      </c>
      <c r="G10" s="100" t="s">
        <v>259</v>
      </c>
    </row>
    <row r="11" spans="1:7" ht="15" x14ac:dyDescent="0.25">
      <c r="B11" s="36" t="s">
        <v>7</v>
      </c>
      <c r="C11" s="33">
        <v>1</v>
      </c>
      <c r="D11" s="55" t="s">
        <v>441</v>
      </c>
      <c r="E11" s="101" t="s">
        <v>463</v>
      </c>
    </row>
    <row r="12" spans="1:7" ht="15.75" x14ac:dyDescent="0.25">
      <c r="B12" s="11" t="s">
        <v>10</v>
      </c>
      <c r="C12" s="11">
        <v>8</v>
      </c>
      <c r="D12" s="38"/>
    </row>
    <row r="13" spans="1:7" ht="15.75" x14ac:dyDescent="0.2">
      <c r="D13" s="38"/>
    </row>
    <row r="14" spans="1:7" ht="15.75" x14ac:dyDescent="0.2">
      <c r="D14" s="38"/>
    </row>
    <row r="15" spans="1:7" ht="15.75" x14ac:dyDescent="0.2">
      <c r="A15" s="35" t="s">
        <v>16</v>
      </c>
      <c r="B15" s="36" t="s">
        <v>11</v>
      </c>
      <c r="C15" s="37">
        <f>SUM(C16:C18)</f>
        <v>44868</v>
      </c>
      <c r="D15" s="38"/>
    </row>
    <row r="16" spans="1:7" ht="15.75" x14ac:dyDescent="0.2">
      <c r="B16" s="36" t="s">
        <v>62</v>
      </c>
      <c r="C16" s="37">
        <v>3913</v>
      </c>
      <c r="D16" s="38"/>
    </row>
    <row r="17" spans="1:4" ht="15.75" x14ac:dyDescent="0.2">
      <c r="B17" s="36" t="s">
        <v>63</v>
      </c>
      <c r="C17" s="37">
        <v>4740</v>
      </c>
      <c r="D17" s="38"/>
    </row>
    <row r="18" spans="1:4" x14ac:dyDescent="0.2">
      <c r="B18" s="36" t="s">
        <v>9</v>
      </c>
      <c r="C18" s="37">
        <v>36215</v>
      </c>
    </row>
    <row r="20" spans="1:4" x14ac:dyDescent="0.2">
      <c r="A20" s="35" t="s">
        <v>23</v>
      </c>
      <c r="B20" s="36" t="s">
        <v>65</v>
      </c>
      <c r="C20" s="33" t="s">
        <v>132</v>
      </c>
      <c r="D20" s="33" t="s">
        <v>133</v>
      </c>
    </row>
    <row r="21" spans="1:4" x14ac:dyDescent="0.2">
      <c r="B21" s="36" t="s">
        <v>24</v>
      </c>
      <c r="C21" s="33" t="s">
        <v>134</v>
      </c>
    </row>
    <row r="23" spans="1:4" x14ac:dyDescent="0.2">
      <c r="A23" s="35" t="s">
        <v>4</v>
      </c>
      <c r="B23" s="36" t="s">
        <v>2</v>
      </c>
      <c r="C23" s="33" t="s">
        <v>135</v>
      </c>
    </row>
    <row r="24" spans="1:4" ht="14.25" customHeight="1" x14ac:dyDescent="0.2">
      <c r="A24" s="35"/>
      <c r="B24" s="36" t="s">
        <v>0</v>
      </c>
      <c r="C24" s="33" t="s">
        <v>136</v>
      </c>
    </row>
    <row r="25" spans="1:4" ht="15" customHeight="1" x14ac:dyDescent="0.2">
      <c r="B25" s="36" t="s">
        <v>1</v>
      </c>
      <c r="C25" s="90" t="s">
        <v>137</v>
      </c>
    </row>
    <row r="26" spans="1:4" x14ac:dyDescent="0.2">
      <c r="B26" s="36" t="s">
        <v>25</v>
      </c>
      <c r="C26" s="33" t="s">
        <v>138</v>
      </c>
    </row>
    <row r="29" spans="1:4" x14ac:dyDescent="0.2">
      <c r="A29" s="35" t="s">
        <v>17</v>
      </c>
      <c r="B29" s="36" t="s">
        <v>12</v>
      </c>
      <c r="C29" s="37">
        <v>128061</v>
      </c>
    </row>
    <row r="30" spans="1:4" x14ac:dyDescent="0.2">
      <c r="A30" s="35"/>
      <c r="B30" s="36" t="s">
        <v>13</v>
      </c>
      <c r="C30" s="37">
        <v>2839856</v>
      </c>
    </row>
    <row r="31" spans="1:4" x14ac:dyDescent="0.2">
      <c r="B31" s="36" t="s">
        <v>14</v>
      </c>
      <c r="C31" s="37">
        <v>39038</v>
      </c>
    </row>
    <row r="32" spans="1:4" x14ac:dyDescent="0.2">
      <c r="B32" s="36" t="s">
        <v>49</v>
      </c>
      <c r="C32" s="37">
        <v>2596379</v>
      </c>
    </row>
    <row r="33" spans="1:4" ht="15" x14ac:dyDescent="0.25">
      <c r="B33" s="40" t="s">
        <v>139</v>
      </c>
      <c r="C33" s="11">
        <v>0</v>
      </c>
    </row>
    <row r="38" spans="1:4" ht="15" x14ac:dyDescent="0.25">
      <c r="A38" s="35" t="s">
        <v>19</v>
      </c>
      <c r="B38" s="11" t="s">
        <v>124</v>
      </c>
      <c r="C38" s="11"/>
      <c r="D38" s="91" t="s">
        <v>140</v>
      </c>
    </row>
    <row r="39" spans="1:4" ht="15" x14ac:dyDescent="0.25">
      <c r="A39" s="35"/>
      <c r="B39" s="11" t="s">
        <v>126</v>
      </c>
      <c r="C39" s="11"/>
      <c r="D39" s="33" t="s">
        <v>141</v>
      </c>
    </row>
    <row r="40" spans="1:4" ht="15" x14ac:dyDescent="0.25">
      <c r="B40" s="11" t="s">
        <v>18</v>
      </c>
      <c r="C40" s="11"/>
      <c r="D40" s="33">
        <v>35</v>
      </c>
    </row>
    <row r="42" spans="1:4" ht="43.5" x14ac:dyDescent="0.25">
      <c r="A42" s="35" t="s">
        <v>27</v>
      </c>
      <c r="B42" s="11" t="s">
        <v>29</v>
      </c>
      <c r="C42" s="11"/>
      <c r="D42" s="92" t="s">
        <v>142</v>
      </c>
    </row>
    <row r="43" spans="1:4" x14ac:dyDescent="0.2">
      <c r="D43" s="39"/>
    </row>
    <row r="44" spans="1:4" ht="43.5" x14ac:dyDescent="0.25">
      <c r="A44" s="35" t="s">
        <v>28</v>
      </c>
      <c r="B44" s="11" t="s">
        <v>29</v>
      </c>
      <c r="C44" s="11"/>
      <c r="D44" s="92" t="s">
        <v>143</v>
      </c>
    </row>
    <row r="46" spans="1:4" ht="15" x14ac:dyDescent="0.25">
      <c r="A46" s="35" t="s">
        <v>30</v>
      </c>
      <c r="B46" s="11" t="s">
        <v>29</v>
      </c>
      <c r="C46" s="11"/>
    </row>
  </sheetData>
  <hyperlinks>
    <hyperlink ref="C25" r:id="rId1"/>
  </hyperlinks>
  <pageMargins left="0.7" right="0.7" top="0.75" bottom="0.75" header="0.3" footer="0.3"/>
  <pageSetup paperSize="9" orientation="portrait"/>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46"/>
  <sheetViews>
    <sheetView rightToLeft="1" topLeftCell="A13" zoomScaleNormal="100" workbookViewId="0">
      <selection activeCell="B42" sqref="B42:F42"/>
    </sheetView>
  </sheetViews>
  <sheetFormatPr defaultRowHeight="14.25" x14ac:dyDescent="0.2"/>
  <cols>
    <col min="1" max="1" width="28.125" customWidth="1"/>
    <col min="2" max="2" width="43.125" bestFit="1" customWidth="1"/>
    <col min="3" max="3" width="24.375" customWidth="1"/>
    <col min="4" max="4" width="12.75" bestFit="1" customWidth="1"/>
    <col min="5" max="5" width="11" customWidth="1"/>
    <col min="6" max="6" width="8.75" bestFit="1" customWidth="1"/>
    <col min="7" max="7" width="7.25" customWidth="1"/>
    <col min="8" max="8" width="5.5" customWidth="1"/>
  </cols>
  <sheetData>
    <row r="1" spans="1:8" ht="15" x14ac:dyDescent="0.25">
      <c r="A1" s="55" t="s">
        <v>437</v>
      </c>
      <c r="B1" s="55" t="s">
        <v>468</v>
      </c>
    </row>
    <row r="2" spans="1:8" ht="15" x14ac:dyDescent="0.25">
      <c r="A2" s="55" t="s">
        <v>439</v>
      </c>
      <c r="B2" t="s">
        <v>20</v>
      </c>
    </row>
    <row r="3" spans="1:8" ht="15" x14ac:dyDescent="0.25">
      <c r="A3" s="55" t="s">
        <v>440</v>
      </c>
      <c r="B3" s="1" t="s">
        <v>26</v>
      </c>
    </row>
    <row r="4" spans="1:8" x14ac:dyDescent="0.2">
      <c r="B4" s="1"/>
    </row>
    <row r="5" spans="1:8" ht="15" x14ac:dyDescent="0.25">
      <c r="A5" s="54" t="s">
        <v>3</v>
      </c>
      <c r="B5" s="20" t="s">
        <v>253</v>
      </c>
    </row>
    <row r="6" spans="1:8" ht="15" x14ac:dyDescent="0.25">
      <c r="A6" s="55"/>
      <c r="B6" s="3" t="s">
        <v>22</v>
      </c>
      <c r="C6" s="62">
        <v>4910866</v>
      </c>
    </row>
    <row r="7" spans="1:8" ht="120.75" customHeight="1" x14ac:dyDescent="0.25">
      <c r="A7" s="55"/>
      <c r="B7" s="11" t="s">
        <v>21</v>
      </c>
      <c r="C7" s="53" t="s">
        <v>254</v>
      </c>
    </row>
    <row r="8" spans="1:8" ht="15" x14ac:dyDescent="0.25">
      <c r="A8" s="55"/>
      <c r="B8" s="3" t="s">
        <v>5</v>
      </c>
      <c r="C8" s="59">
        <v>21707</v>
      </c>
    </row>
    <row r="9" spans="1:8" ht="15" x14ac:dyDescent="0.25">
      <c r="A9" s="55"/>
      <c r="B9" s="3" t="s">
        <v>6</v>
      </c>
      <c r="C9">
        <v>1</v>
      </c>
      <c r="D9" s="55" t="s">
        <v>441</v>
      </c>
      <c r="E9" s="104" t="s">
        <v>255</v>
      </c>
    </row>
    <row r="10" spans="1:8" ht="15.75" x14ac:dyDescent="0.25">
      <c r="A10" s="55"/>
      <c r="B10" s="3" t="s">
        <v>8</v>
      </c>
      <c r="C10">
        <v>4</v>
      </c>
      <c r="D10" s="55" t="s">
        <v>441</v>
      </c>
      <c r="E10" s="50" t="s">
        <v>256</v>
      </c>
      <c r="F10" s="50" t="s">
        <v>257</v>
      </c>
      <c r="G10" s="50" t="s">
        <v>258</v>
      </c>
      <c r="H10" s="50" t="s">
        <v>259</v>
      </c>
    </row>
    <row r="11" spans="1:8" ht="15" x14ac:dyDescent="0.25">
      <c r="A11" s="55"/>
      <c r="B11" s="3" t="s">
        <v>7</v>
      </c>
      <c r="D11" s="55" t="s">
        <v>441</v>
      </c>
    </row>
    <row r="12" spans="1:8" ht="15" x14ac:dyDescent="0.25">
      <c r="A12" s="55"/>
      <c r="B12" s="11" t="s">
        <v>10</v>
      </c>
      <c r="C12" s="11">
        <v>6</v>
      </c>
    </row>
    <row r="13" spans="1:8" ht="15" x14ac:dyDescent="0.25">
      <c r="A13" s="55"/>
    </row>
    <row r="14" spans="1:8" ht="15" x14ac:dyDescent="0.25">
      <c r="A14" s="55"/>
    </row>
    <row r="15" spans="1:8" ht="15" x14ac:dyDescent="0.25">
      <c r="A15" s="54" t="s">
        <v>16</v>
      </c>
      <c r="B15" s="3" t="s">
        <v>11</v>
      </c>
      <c r="C15" s="62">
        <f>SUM(C16:C18)</f>
        <v>33374</v>
      </c>
    </row>
    <row r="16" spans="1:8" ht="15" x14ac:dyDescent="0.25">
      <c r="A16" s="55"/>
      <c r="B16" s="3" t="s">
        <v>62</v>
      </c>
      <c r="C16" s="62">
        <v>2499</v>
      </c>
    </row>
    <row r="17" spans="1:5" ht="15" x14ac:dyDescent="0.25">
      <c r="A17" s="55"/>
      <c r="B17" s="3" t="s">
        <v>63</v>
      </c>
      <c r="C17" s="62">
        <v>3220</v>
      </c>
    </row>
    <row r="18" spans="1:5" ht="15" x14ac:dyDescent="0.25">
      <c r="A18" s="55"/>
      <c r="B18" s="3" t="s">
        <v>9</v>
      </c>
      <c r="C18" s="62">
        <v>27655</v>
      </c>
    </row>
    <row r="19" spans="1:5" ht="15" x14ac:dyDescent="0.25">
      <c r="A19" s="55"/>
    </row>
    <row r="20" spans="1:5" ht="15" x14ac:dyDescent="0.25">
      <c r="A20" s="54" t="s">
        <v>23</v>
      </c>
      <c r="B20" s="3" t="s">
        <v>65</v>
      </c>
      <c r="C20" t="s">
        <v>159</v>
      </c>
    </row>
    <row r="21" spans="1:5" ht="15" x14ac:dyDescent="0.25">
      <c r="A21" s="55"/>
      <c r="B21" s="3" t="s">
        <v>24</v>
      </c>
      <c r="C21" s="30" t="s">
        <v>260</v>
      </c>
      <c r="D21" s="30"/>
      <c r="E21" s="17"/>
    </row>
    <row r="22" spans="1:5" ht="15" x14ac:dyDescent="0.25">
      <c r="A22" s="55"/>
    </row>
    <row r="23" spans="1:5" ht="15" x14ac:dyDescent="0.25">
      <c r="A23" s="54" t="s">
        <v>4</v>
      </c>
      <c r="B23" s="3" t="s">
        <v>2</v>
      </c>
      <c r="C23" t="s">
        <v>261</v>
      </c>
    </row>
    <row r="24" spans="1:5" ht="14.25" customHeight="1" x14ac:dyDescent="0.25">
      <c r="A24" s="30"/>
      <c r="B24" s="3" t="s">
        <v>0</v>
      </c>
      <c r="C24" t="s">
        <v>262</v>
      </c>
    </row>
    <row r="25" spans="1:5" ht="15" customHeight="1" x14ac:dyDescent="0.25">
      <c r="A25" s="55"/>
      <c r="B25" s="3" t="s">
        <v>1</v>
      </c>
      <c r="C25" t="s">
        <v>263</v>
      </c>
    </row>
    <row r="26" spans="1:5" ht="15" customHeight="1" x14ac:dyDescent="0.25">
      <c r="A26" s="55"/>
      <c r="B26" s="3" t="s">
        <v>25</v>
      </c>
      <c r="C26" t="s">
        <v>264</v>
      </c>
    </row>
    <row r="27" spans="1:5" ht="15" x14ac:dyDescent="0.25">
      <c r="A27" s="55"/>
    </row>
    <row r="28" spans="1:5" ht="15" x14ac:dyDescent="0.25">
      <c r="A28" s="55"/>
      <c r="C28" s="55" t="s">
        <v>265</v>
      </c>
    </row>
    <row r="29" spans="1:5" ht="15" x14ac:dyDescent="0.25">
      <c r="A29" s="54" t="s">
        <v>17</v>
      </c>
      <c r="B29" s="3" t="s">
        <v>12</v>
      </c>
      <c r="C29" s="62">
        <v>56933</v>
      </c>
    </row>
    <row r="30" spans="1:5" ht="15" x14ac:dyDescent="0.25">
      <c r="A30" s="30"/>
      <c r="B30" s="3" t="s">
        <v>13</v>
      </c>
      <c r="C30" s="62">
        <v>49104</v>
      </c>
    </row>
    <row r="31" spans="1:5" ht="15" x14ac:dyDescent="0.25">
      <c r="A31" s="55"/>
      <c r="B31" s="3" t="s">
        <v>14</v>
      </c>
      <c r="C31">
        <v>0</v>
      </c>
    </row>
    <row r="32" spans="1:5" ht="15" x14ac:dyDescent="0.25">
      <c r="A32" s="55"/>
      <c r="B32" s="3" t="s">
        <v>49</v>
      </c>
      <c r="C32" s="62">
        <v>4804829</v>
      </c>
    </row>
    <row r="33" spans="1:6" ht="15" x14ac:dyDescent="0.25">
      <c r="A33" s="55"/>
      <c r="B33" s="11" t="s">
        <v>15</v>
      </c>
      <c r="C33">
        <v>2</v>
      </c>
    </row>
    <row r="34" spans="1:6" ht="15" x14ac:dyDescent="0.25">
      <c r="A34" s="55"/>
    </row>
    <row r="35" spans="1:6" ht="15" x14ac:dyDescent="0.25">
      <c r="A35" s="55"/>
    </row>
    <row r="36" spans="1:6" ht="15" x14ac:dyDescent="0.25">
      <c r="A36" s="55"/>
    </row>
    <row r="37" spans="1:6" ht="15" x14ac:dyDescent="0.25">
      <c r="A37" s="55"/>
    </row>
    <row r="38" spans="1:6" ht="15" x14ac:dyDescent="0.25">
      <c r="A38" s="54" t="s">
        <v>19</v>
      </c>
      <c r="B38" s="11" t="s">
        <v>266</v>
      </c>
      <c r="C38" s="62">
        <v>5000</v>
      </c>
      <c r="D38" t="s">
        <v>267</v>
      </c>
    </row>
    <row r="39" spans="1:6" ht="15" x14ac:dyDescent="0.25">
      <c r="A39" s="30"/>
      <c r="B39" s="11" t="s">
        <v>126</v>
      </c>
      <c r="C39">
        <v>75</v>
      </c>
      <c r="D39" t="s">
        <v>166</v>
      </c>
    </row>
    <row r="40" spans="1:6" ht="15" x14ac:dyDescent="0.25">
      <c r="A40" s="55"/>
      <c r="B40" s="11" t="s">
        <v>18</v>
      </c>
      <c r="C40">
        <v>150</v>
      </c>
    </row>
    <row r="41" spans="1:6" ht="15" x14ac:dyDescent="0.25">
      <c r="A41" s="55"/>
    </row>
    <row r="42" spans="1:6" ht="15" x14ac:dyDescent="0.25">
      <c r="A42" s="54" t="s">
        <v>27</v>
      </c>
      <c r="B42" s="11" t="s">
        <v>268</v>
      </c>
      <c r="C42" s="11"/>
      <c r="D42" s="11"/>
      <c r="E42" s="11"/>
      <c r="F42" s="11"/>
    </row>
    <row r="43" spans="1:6" ht="15" x14ac:dyDescent="0.25">
      <c r="A43" s="55"/>
    </row>
    <row r="44" spans="1:6" ht="15" x14ac:dyDescent="0.25">
      <c r="A44" s="54" t="s">
        <v>28</v>
      </c>
      <c r="B44" s="11" t="s">
        <v>269</v>
      </c>
    </row>
    <row r="45" spans="1:6" ht="15" x14ac:dyDescent="0.25">
      <c r="A45" s="55"/>
    </row>
    <row r="46" spans="1:6" ht="15" x14ac:dyDescent="0.25">
      <c r="A46" s="54" t="s">
        <v>30</v>
      </c>
      <c r="B46" s="11" t="s">
        <v>270</v>
      </c>
      <c r="C46" s="11"/>
      <c r="D46" s="11"/>
      <c r="E46" s="11"/>
    </row>
  </sheetData>
  <pageMargins left="0.23622047244094491" right="0.23622047244094491" top="0.35433070866141736" bottom="0.35433070866141736" header="0.31496062992125984" footer="0.31496062992125984"/>
  <pageSetup paperSize="9" scale="7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8"/>
  <sheetViews>
    <sheetView rightToLeft="1" zoomScale="115" zoomScaleNormal="115" workbookViewId="0">
      <selection activeCell="C8" sqref="C8"/>
    </sheetView>
  </sheetViews>
  <sheetFormatPr defaultRowHeight="14.25" x14ac:dyDescent="0.2"/>
  <cols>
    <col min="1" max="1" width="24.375" bestFit="1" customWidth="1"/>
    <col min="2" max="2" width="39.875" customWidth="1"/>
    <col min="3" max="3" width="50.875" customWidth="1"/>
    <col min="4" max="4" width="12.75" bestFit="1" customWidth="1"/>
    <col min="5" max="5" width="8.125" bestFit="1" customWidth="1"/>
    <col min="7" max="7" width="11.875" customWidth="1"/>
    <col min="8" max="8" width="12.75" bestFit="1" customWidth="1"/>
    <col min="9" max="9" width="13.625" bestFit="1" customWidth="1"/>
    <col min="10" max="10" width="11" bestFit="1" customWidth="1"/>
    <col min="11" max="11" width="11.5" bestFit="1" customWidth="1"/>
    <col min="12" max="12" width="10.875" customWidth="1"/>
    <col min="20" max="20" width="7.75" customWidth="1"/>
    <col min="21" max="21" width="9.25" bestFit="1" customWidth="1"/>
  </cols>
  <sheetData>
    <row r="1" spans="1:22" ht="15" x14ac:dyDescent="0.25">
      <c r="A1" s="55" t="s">
        <v>437</v>
      </c>
      <c r="B1" s="93" t="s">
        <v>438</v>
      </c>
    </row>
    <row r="2" spans="1:22" ht="15" x14ac:dyDescent="0.25">
      <c r="A2" s="55" t="s">
        <v>439</v>
      </c>
      <c r="B2" t="s">
        <v>20</v>
      </c>
    </row>
    <row r="3" spans="1:22" ht="15" x14ac:dyDescent="0.25">
      <c r="A3" s="55" t="s">
        <v>440</v>
      </c>
      <c r="B3" s="1" t="s">
        <v>26</v>
      </c>
    </row>
    <row r="4" spans="1:22" x14ac:dyDescent="0.2">
      <c r="B4" s="1"/>
    </row>
    <row r="5" spans="1:22" ht="15" x14ac:dyDescent="0.25">
      <c r="A5" s="54" t="s">
        <v>3</v>
      </c>
      <c r="B5" s="11" t="s">
        <v>50</v>
      </c>
    </row>
    <row r="6" spans="1:22" x14ac:dyDescent="0.2">
      <c r="B6" s="3" t="s">
        <v>22</v>
      </c>
      <c r="C6" s="5">
        <v>2403666</v>
      </c>
    </row>
    <row r="7" spans="1:22" ht="15" x14ac:dyDescent="0.25">
      <c r="B7" s="11" t="s">
        <v>21</v>
      </c>
      <c r="C7" s="11"/>
    </row>
    <row r="8" spans="1:22" x14ac:dyDescent="0.2">
      <c r="B8" s="3" t="s">
        <v>5</v>
      </c>
      <c r="C8" s="62">
        <v>46375</v>
      </c>
    </row>
    <row r="9" spans="1:22" ht="18.75" x14ac:dyDescent="0.3">
      <c r="B9" s="3" t="s">
        <v>6</v>
      </c>
      <c r="C9">
        <v>3</v>
      </c>
      <c r="D9" s="55" t="s">
        <v>441</v>
      </c>
      <c r="E9" s="4" t="s">
        <v>51</v>
      </c>
      <c r="F9" s="4" t="s">
        <v>52</v>
      </c>
      <c r="G9" s="4" t="s">
        <v>53</v>
      </c>
    </row>
    <row r="10" spans="1:22" ht="18.75" x14ac:dyDescent="0.3">
      <c r="B10" s="3" t="s">
        <v>8</v>
      </c>
      <c r="C10">
        <v>8</v>
      </c>
      <c r="D10" s="55" t="s">
        <v>441</v>
      </c>
      <c r="E10" s="4" t="s">
        <v>54</v>
      </c>
      <c r="F10" s="4" t="s">
        <v>55</v>
      </c>
      <c r="G10" s="4" t="s">
        <v>56</v>
      </c>
      <c r="H10" s="4" t="s">
        <v>57</v>
      </c>
      <c r="I10" s="4" t="s">
        <v>58</v>
      </c>
      <c r="J10" s="4" t="s">
        <v>59</v>
      </c>
      <c r="K10" s="4" t="s">
        <v>60</v>
      </c>
      <c r="L10" s="4" t="s">
        <v>61</v>
      </c>
    </row>
    <row r="11" spans="1:22" ht="18.75" x14ac:dyDescent="0.3">
      <c r="B11" s="3" t="s">
        <v>7</v>
      </c>
      <c r="C11">
        <v>18</v>
      </c>
      <c r="D11" s="55" t="s">
        <v>441</v>
      </c>
      <c r="E11" s="4" t="s">
        <v>31</v>
      </c>
      <c r="F11" s="4" t="s">
        <v>32</v>
      </c>
      <c r="G11" s="4" t="s">
        <v>33</v>
      </c>
      <c r="H11" s="4" t="s">
        <v>34</v>
      </c>
      <c r="I11" s="4" t="s">
        <v>35</v>
      </c>
      <c r="J11" s="4" t="s">
        <v>36</v>
      </c>
      <c r="K11" s="4" t="s">
        <v>37</v>
      </c>
      <c r="L11" s="4" t="s">
        <v>38</v>
      </c>
      <c r="M11" s="4" t="s">
        <v>39</v>
      </c>
      <c r="N11" s="4" t="s">
        <v>40</v>
      </c>
      <c r="O11" s="4" t="s">
        <v>41</v>
      </c>
      <c r="P11" s="4" t="s">
        <v>42</v>
      </c>
      <c r="Q11" s="4" t="s">
        <v>43</v>
      </c>
      <c r="R11" s="4" t="s">
        <v>44</v>
      </c>
      <c r="S11" s="4" t="s">
        <v>45</v>
      </c>
      <c r="T11" s="4" t="s">
        <v>46</v>
      </c>
      <c r="U11" s="4" t="s">
        <v>47</v>
      </c>
      <c r="V11" s="4" t="s">
        <v>48</v>
      </c>
    </row>
    <row r="12" spans="1:22" ht="15" x14ac:dyDescent="0.25">
      <c r="B12" s="11" t="s">
        <v>10</v>
      </c>
      <c r="C12" s="11"/>
    </row>
    <row r="15" spans="1:22" ht="15" x14ac:dyDescent="0.25">
      <c r="A15" s="54" t="s">
        <v>474</v>
      </c>
      <c r="B15" s="3" t="s">
        <v>11</v>
      </c>
      <c r="C15" s="62">
        <f>SUM(C16:C19)</f>
        <v>115809</v>
      </c>
      <c r="D15" t="s">
        <v>469</v>
      </c>
    </row>
    <row r="16" spans="1:22" x14ac:dyDescent="0.2">
      <c r="B16" s="3" t="s">
        <v>62</v>
      </c>
      <c r="C16" s="62">
        <v>19052</v>
      </c>
      <c r="D16" t="s">
        <v>469</v>
      </c>
    </row>
    <row r="17" spans="1:4" x14ac:dyDescent="0.2">
      <c r="B17" s="3" t="s">
        <v>63</v>
      </c>
      <c r="C17" s="62">
        <v>14797</v>
      </c>
      <c r="D17" t="s">
        <v>469</v>
      </c>
    </row>
    <row r="18" spans="1:4" x14ac:dyDescent="0.2">
      <c r="B18" s="3" t="s">
        <v>9</v>
      </c>
      <c r="C18" s="62">
        <v>26960</v>
      </c>
      <c r="D18" t="s">
        <v>469</v>
      </c>
    </row>
    <row r="19" spans="1:4" x14ac:dyDescent="0.2">
      <c r="B19" s="3" t="s">
        <v>64</v>
      </c>
      <c r="C19" s="62">
        <v>55000</v>
      </c>
      <c r="D19" t="s">
        <v>469</v>
      </c>
    </row>
    <row r="21" spans="1:4" ht="15" x14ac:dyDescent="0.25">
      <c r="A21" s="54" t="s">
        <v>23</v>
      </c>
      <c r="B21" s="3" t="s">
        <v>65</v>
      </c>
      <c r="C21" s="82" t="s">
        <v>75</v>
      </c>
    </row>
    <row r="22" spans="1:4" x14ac:dyDescent="0.2">
      <c r="B22" s="3" t="s">
        <v>24</v>
      </c>
      <c r="C22" s="16" t="s">
        <v>76</v>
      </c>
    </row>
    <row r="24" spans="1:4" ht="15.75" x14ac:dyDescent="0.25">
      <c r="A24" s="54" t="s">
        <v>4</v>
      </c>
      <c r="B24" s="3" t="s">
        <v>2</v>
      </c>
      <c r="C24" s="10" t="s">
        <v>66</v>
      </c>
    </row>
    <row r="25" spans="1:4" ht="32.25" customHeight="1" x14ac:dyDescent="0.2">
      <c r="B25" s="3" t="s">
        <v>0</v>
      </c>
      <c r="C25" s="94" t="s">
        <v>72</v>
      </c>
    </row>
    <row r="26" spans="1:4" ht="14.25" customHeight="1" x14ac:dyDescent="0.2">
      <c r="B26" s="3" t="s">
        <v>1</v>
      </c>
      <c r="C26" s="15" t="s">
        <v>73</v>
      </c>
    </row>
    <row r="27" spans="1:4" ht="15" customHeight="1" x14ac:dyDescent="0.2">
      <c r="B27" s="3" t="s">
        <v>25</v>
      </c>
      <c r="C27" t="s">
        <v>67</v>
      </c>
    </row>
    <row r="29" spans="1:4" x14ac:dyDescent="0.2">
      <c r="C29" s="6"/>
    </row>
    <row r="30" spans="1:4" ht="15.75" x14ac:dyDescent="0.25">
      <c r="A30" s="54" t="s">
        <v>17</v>
      </c>
      <c r="B30" s="7" t="s">
        <v>12</v>
      </c>
      <c r="C30" s="8">
        <f t="shared" ref="C30" si="0">SUM(C7:C29)</f>
        <v>278022</v>
      </c>
    </row>
    <row r="31" spans="1:4" ht="15" x14ac:dyDescent="0.2">
      <c r="B31" s="3" t="s">
        <v>13</v>
      </c>
      <c r="C31" s="9">
        <v>488525</v>
      </c>
    </row>
    <row r="32" spans="1:4" ht="15" x14ac:dyDescent="0.2">
      <c r="B32" s="7" t="s">
        <v>14</v>
      </c>
      <c r="C32" s="8">
        <v>122500</v>
      </c>
    </row>
    <row r="33" spans="1:7" ht="15" x14ac:dyDescent="0.2">
      <c r="B33" s="3" t="s">
        <v>49</v>
      </c>
      <c r="C33" s="8">
        <v>1760641</v>
      </c>
    </row>
    <row r="34" spans="1:7" ht="21" customHeight="1" x14ac:dyDescent="0.25">
      <c r="B34" s="69" t="s">
        <v>77</v>
      </c>
      <c r="C34" s="69"/>
    </row>
    <row r="35" spans="1:7" s="17" customFormat="1" ht="21" customHeight="1" x14ac:dyDescent="0.2">
      <c r="B35" s="18"/>
      <c r="C35" s="18"/>
    </row>
    <row r="36" spans="1:7" ht="15" x14ac:dyDescent="0.25">
      <c r="B36" s="11" t="s">
        <v>15</v>
      </c>
      <c r="C36" s="11" t="s">
        <v>74</v>
      </c>
      <c r="D36" s="11"/>
      <c r="E36" s="11"/>
      <c r="F36" s="11"/>
      <c r="G36" s="11"/>
    </row>
    <row r="40" spans="1:7" ht="15" x14ac:dyDescent="0.25">
      <c r="A40" s="54" t="s">
        <v>19</v>
      </c>
      <c r="B40" s="11" t="s">
        <v>68</v>
      </c>
      <c r="C40" s="96" t="s">
        <v>473</v>
      </c>
    </row>
    <row r="41" spans="1:7" ht="15" x14ac:dyDescent="0.25">
      <c r="B41" s="11" t="s">
        <v>69</v>
      </c>
      <c r="C41" s="11" t="s">
        <v>70</v>
      </c>
    </row>
    <row r="42" spans="1:7" ht="15" x14ac:dyDescent="0.25">
      <c r="B42" s="11" t="s">
        <v>18</v>
      </c>
      <c r="C42" s="11">
        <v>36</v>
      </c>
    </row>
    <row r="44" spans="1:7" ht="333.75" customHeight="1" x14ac:dyDescent="0.2">
      <c r="A44" s="83" t="s">
        <v>27</v>
      </c>
      <c r="B44" s="12" t="s">
        <v>29</v>
      </c>
      <c r="C44" s="95" t="s">
        <v>472</v>
      </c>
    </row>
    <row r="46" spans="1:7" ht="243.75" x14ac:dyDescent="0.2">
      <c r="A46" s="83" t="s">
        <v>28</v>
      </c>
      <c r="B46" s="12" t="s">
        <v>29</v>
      </c>
      <c r="C46" s="13" t="s">
        <v>471</v>
      </c>
    </row>
    <row r="48" spans="1:7" ht="333" x14ac:dyDescent="0.2">
      <c r="A48" s="83" t="s">
        <v>30</v>
      </c>
      <c r="B48" s="12" t="s">
        <v>29</v>
      </c>
      <c r="C48" s="14" t="s">
        <v>71</v>
      </c>
    </row>
  </sheetData>
  <mergeCells count="1">
    <mergeCell ref="B34:C34"/>
  </mergeCells>
  <hyperlinks>
    <hyperlink ref="C26" r:id="rId1" display="mailto:etis@kineret.org.il"/>
  </hyperlinks>
  <pageMargins left="0.7" right="0.7" top="0.75" bottom="0.75" header="0.3" footer="0.3"/>
  <pageSetup paperSize="9" orientation="landscape"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
  <sheetViews>
    <sheetView rightToLeft="1" zoomScale="115" zoomScaleNormal="115" workbookViewId="0">
      <selection sqref="A1:B1"/>
    </sheetView>
  </sheetViews>
  <sheetFormatPr defaultRowHeight="14.25" x14ac:dyDescent="0.2"/>
  <sheetData>
    <row r="1" spans="1:2" ht="15" x14ac:dyDescent="0.25">
      <c r="A1" s="54" t="s">
        <v>442</v>
      </c>
      <c r="B1" s="54"/>
    </row>
  </sheetData>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63"/>
  <sheetViews>
    <sheetView rightToLeft="1" zoomScale="115" zoomScaleNormal="115" workbookViewId="0">
      <selection activeCell="E48" sqref="E48"/>
    </sheetView>
  </sheetViews>
  <sheetFormatPr defaultRowHeight="14.25" x14ac:dyDescent="0.2"/>
  <cols>
    <col min="1" max="1" width="26.125" bestFit="1" customWidth="1"/>
    <col min="2" max="2" width="40.25" customWidth="1"/>
    <col min="3" max="3" width="25.375" style="41" customWidth="1"/>
    <col min="4" max="4" width="12.75" bestFit="1" customWidth="1"/>
    <col min="5" max="5" width="15.375" customWidth="1"/>
    <col min="6" max="6" width="7.875" customWidth="1"/>
    <col min="7" max="7" width="14.75" customWidth="1"/>
    <col min="8" max="8" width="14.625" customWidth="1"/>
    <col min="9" max="9" width="14.75" customWidth="1"/>
    <col min="10" max="10" width="15.375" customWidth="1"/>
  </cols>
  <sheetData>
    <row r="1" spans="1:10" ht="15" x14ac:dyDescent="0.25">
      <c r="A1" s="55" t="s">
        <v>437</v>
      </c>
      <c r="B1" s="93" t="s">
        <v>443</v>
      </c>
    </row>
    <row r="2" spans="1:10" ht="15" x14ac:dyDescent="0.25">
      <c r="A2" s="55" t="s">
        <v>439</v>
      </c>
      <c r="B2" t="s">
        <v>20</v>
      </c>
    </row>
    <row r="3" spans="1:10" ht="15" x14ac:dyDescent="0.25">
      <c r="A3" s="55" t="s">
        <v>440</v>
      </c>
      <c r="B3" s="1" t="s">
        <v>26</v>
      </c>
    </row>
    <row r="4" spans="1:10" x14ac:dyDescent="0.2">
      <c r="B4" s="1"/>
    </row>
    <row r="5" spans="1:10" ht="15" x14ac:dyDescent="0.25">
      <c r="A5" s="54" t="s">
        <v>3</v>
      </c>
      <c r="B5" s="20" t="s">
        <v>144</v>
      </c>
    </row>
    <row r="6" spans="1:10" x14ac:dyDescent="0.2">
      <c r="B6" s="3" t="s">
        <v>22</v>
      </c>
      <c r="C6" s="97">
        <v>674571</v>
      </c>
    </row>
    <row r="7" spans="1:10" ht="15" x14ac:dyDescent="0.25">
      <c r="B7" s="11" t="s">
        <v>21</v>
      </c>
      <c r="C7" s="42"/>
    </row>
    <row r="8" spans="1:10" x14ac:dyDescent="0.2">
      <c r="B8" s="3" t="s">
        <v>5</v>
      </c>
      <c r="C8" s="97">
        <v>44861</v>
      </c>
    </row>
    <row r="9" spans="1:10" ht="15.75" x14ac:dyDescent="0.25">
      <c r="B9" s="3" t="s">
        <v>6</v>
      </c>
      <c r="C9" s="41">
        <v>3</v>
      </c>
      <c r="D9" s="55" t="s">
        <v>441</v>
      </c>
      <c r="E9" s="43" t="s">
        <v>145</v>
      </c>
      <c r="F9" s="43" t="s">
        <v>146</v>
      </c>
      <c r="G9" s="43" t="s">
        <v>147</v>
      </c>
    </row>
    <row r="10" spans="1:10" ht="15.75" x14ac:dyDescent="0.25">
      <c r="B10" s="3" t="s">
        <v>8</v>
      </c>
      <c r="C10" s="41">
        <v>6</v>
      </c>
      <c r="D10" s="55" t="s">
        <v>441</v>
      </c>
      <c r="E10" s="43" t="s">
        <v>148</v>
      </c>
      <c r="F10" s="43" t="s">
        <v>149</v>
      </c>
      <c r="G10" s="43" t="s">
        <v>150</v>
      </c>
      <c r="H10" s="43" t="s">
        <v>151</v>
      </c>
      <c r="I10" s="43" t="s">
        <v>152</v>
      </c>
      <c r="J10" s="43" t="s">
        <v>61</v>
      </c>
    </row>
    <row r="11" spans="1:10" ht="15.75" x14ac:dyDescent="0.25">
      <c r="B11" s="3" t="s">
        <v>7</v>
      </c>
      <c r="C11" s="41">
        <v>6</v>
      </c>
      <c r="D11" s="55" t="s">
        <v>441</v>
      </c>
      <c r="E11" s="43" t="s">
        <v>153</v>
      </c>
      <c r="F11" s="43" t="s">
        <v>154</v>
      </c>
      <c r="G11" s="43" t="s">
        <v>155</v>
      </c>
      <c r="H11" s="43" t="s">
        <v>156</v>
      </c>
      <c r="I11" s="43" t="s">
        <v>157</v>
      </c>
      <c r="J11" s="43" t="s">
        <v>158</v>
      </c>
    </row>
    <row r="12" spans="1:10" ht="15" x14ac:dyDescent="0.25">
      <c r="B12" s="11" t="s">
        <v>10</v>
      </c>
      <c r="C12" s="42"/>
    </row>
    <row r="15" spans="1:10" ht="15" x14ac:dyDescent="0.25">
      <c r="A15" s="54" t="s">
        <v>474</v>
      </c>
      <c r="B15" s="3" t="s">
        <v>11</v>
      </c>
      <c r="C15" s="97">
        <f>SUM(C16:C18)</f>
        <v>27289</v>
      </c>
      <c r="D15" t="s">
        <v>469</v>
      </c>
    </row>
    <row r="16" spans="1:10" x14ac:dyDescent="0.2">
      <c r="B16" s="3" t="s">
        <v>62</v>
      </c>
      <c r="C16" s="97">
        <v>3691</v>
      </c>
      <c r="D16" t="s">
        <v>469</v>
      </c>
    </row>
    <row r="17" spans="1:4" x14ac:dyDescent="0.2">
      <c r="B17" s="3" t="s">
        <v>63</v>
      </c>
      <c r="C17" s="97">
        <v>2258</v>
      </c>
      <c r="D17" t="s">
        <v>469</v>
      </c>
    </row>
    <row r="18" spans="1:4" x14ac:dyDescent="0.2">
      <c r="B18" s="3" t="s">
        <v>9</v>
      </c>
      <c r="C18" s="97">
        <f>11280+10060</f>
        <v>21340</v>
      </c>
      <c r="D18" t="s">
        <v>469</v>
      </c>
    </row>
    <row r="20" spans="1:4" ht="15" x14ac:dyDescent="0.25">
      <c r="A20" s="54" t="s">
        <v>23</v>
      </c>
      <c r="B20" s="3" t="s">
        <v>65</v>
      </c>
      <c r="C20" s="41" t="s">
        <v>159</v>
      </c>
    </row>
    <row r="21" spans="1:4" x14ac:dyDescent="0.2">
      <c r="B21" s="3" t="s">
        <v>24</v>
      </c>
      <c r="C21" s="41" t="s">
        <v>160</v>
      </c>
    </row>
    <row r="23" spans="1:4" ht="15" x14ac:dyDescent="0.25">
      <c r="A23" s="54" t="s">
        <v>4</v>
      </c>
      <c r="B23" s="3" t="s">
        <v>2</v>
      </c>
      <c r="C23" s="44" t="s">
        <v>161</v>
      </c>
      <c r="D23" s="44" t="s">
        <v>162</v>
      </c>
    </row>
    <row r="24" spans="1:4" ht="14.25" customHeight="1" x14ac:dyDescent="0.2">
      <c r="B24" s="3" t="s">
        <v>0</v>
      </c>
      <c r="C24" s="45" t="s">
        <v>163</v>
      </c>
      <c r="D24" s="6"/>
    </row>
    <row r="25" spans="1:4" ht="15" customHeight="1" x14ac:dyDescent="0.2">
      <c r="B25" s="3" t="s">
        <v>1</v>
      </c>
      <c r="C25" s="45" t="s">
        <v>164</v>
      </c>
      <c r="D25" s="6"/>
    </row>
    <row r="26" spans="1:4" ht="15" customHeight="1" x14ac:dyDescent="0.2">
      <c r="B26" s="3" t="s">
        <v>25</v>
      </c>
      <c r="C26" s="46" t="s">
        <v>165</v>
      </c>
      <c r="D26" s="6"/>
    </row>
    <row r="29" spans="1:4" ht="15" x14ac:dyDescent="0.25">
      <c r="A29" s="54" t="s">
        <v>17</v>
      </c>
      <c r="B29" s="3" t="s">
        <v>12</v>
      </c>
      <c r="C29" s="97">
        <v>19558</v>
      </c>
    </row>
    <row r="30" spans="1:4" x14ac:dyDescent="0.2">
      <c r="B30" s="3" t="s">
        <v>13</v>
      </c>
      <c r="C30" s="97">
        <v>275362</v>
      </c>
    </row>
    <row r="31" spans="1:4" x14ac:dyDescent="0.2">
      <c r="B31" s="3" t="s">
        <v>14</v>
      </c>
      <c r="C31" s="97">
        <v>21227</v>
      </c>
    </row>
    <row r="32" spans="1:4" x14ac:dyDescent="0.2">
      <c r="B32" s="3" t="s">
        <v>49</v>
      </c>
      <c r="C32" s="97">
        <v>358424</v>
      </c>
    </row>
    <row r="33" spans="1:7" ht="15" x14ac:dyDescent="0.25">
      <c r="B33" s="11" t="s">
        <v>15</v>
      </c>
      <c r="C33" s="42">
        <v>0</v>
      </c>
    </row>
    <row r="38" spans="1:7" ht="15" x14ac:dyDescent="0.25">
      <c r="A38" s="54" t="s">
        <v>19</v>
      </c>
      <c r="B38" s="11" t="s">
        <v>124</v>
      </c>
      <c r="C38" s="47">
        <v>662543</v>
      </c>
    </row>
    <row r="39" spans="1:7" ht="15" x14ac:dyDescent="0.25">
      <c r="B39" s="11" t="s">
        <v>126</v>
      </c>
      <c r="C39" s="42">
        <v>33</v>
      </c>
      <c r="D39" t="s">
        <v>166</v>
      </c>
    </row>
    <row r="40" spans="1:7" ht="15" x14ac:dyDescent="0.25">
      <c r="B40" s="11" t="s">
        <v>18</v>
      </c>
      <c r="C40" s="42">
        <v>4</v>
      </c>
    </row>
    <row r="42" spans="1:7" ht="15" x14ac:dyDescent="0.25">
      <c r="A42" s="54" t="s">
        <v>27</v>
      </c>
      <c r="B42" s="11" t="s">
        <v>29</v>
      </c>
      <c r="C42" s="42" t="s">
        <v>167</v>
      </c>
      <c r="D42" s="48" t="s">
        <v>168</v>
      </c>
      <c r="E42" s="48" t="s">
        <v>169</v>
      </c>
      <c r="F42" s="48"/>
      <c r="G42" s="48"/>
    </row>
    <row r="43" spans="1:7" ht="15" x14ac:dyDescent="0.25">
      <c r="B43" s="11"/>
      <c r="C43" s="42"/>
      <c r="D43" s="48" t="s">
        <v>170</v>
      </c>
      <c r="E43" s="48" t="s">
        <v>171</v>
      </c>
      <c r="F43" s="48"/>
      <c r="G43" s="48"/>
    </row>
    <row r="44" spans="1:7" ht="15" x14ac:dyDescent="0.25">
      <c r="B44" s="11"/>
      <c r="C44" s="42"/>
      <c r="D44" s="48" t="s">
        <v>172</v>
      </c>
      <c r="E44" s="48" t="s">
        <v>173</v>
      </c>
      <c r="F44" s="48"/>
      <c r="G44" s="48"/>
    </row>
    <row r="46" spans="1:7" ht="15" x14ac:dyDescent="0.25">
      <c r="A46" s="54" t="s">
        <v>28</v>
      </c>
      <c r="B46" s="11" t="s">
        <v>29</v>
      </c>
      <c r="C46" s="42" t="s">
        <v>174</v>
      </c>
      <c r="D46" s="48"/>
      <c r="E46" s="48" t="s">
        <v>175</v>
      </c>
      <c r="F46" s="48"/>
      <c r="G46" s="48"/>
    </row>
    <row r="47" spans="1:7" ht="15" x14ac:dyDescent="0.25">
      <c r="B47" s="11"/>
      <c r="C47" s="42"/>
      <c r="D47" s="48"/>
      <c r="E47" s="48" t="s">
        <v>475</v>
      </c>
      <c r="F47" s="48"/>
      <c r="G47" s="48"/>
    </row>
    <row r="48" spans="1:7" ht="15" x14ac:dyDescent="0.25">
      <c r="B48" s="11"/>
      <c r="C48" s="42"/>
      <c r="D48" s="48"/>
      <c r="E48" s="48" t="s">
        <v>176</v>
      </c>
      <c r="F48" s="48"/>
      <c r="G48" s="48"/>
    </row>
    <row r="49" spans="1:10" x14ac:dyDescent="0.2">
      <c r="B49" s="48"/>
      <c r="C49" s="49"/>
      <c r="D49" s="48"/>
      <c r="E49" s="48" t="s">
        <v>177</v>
      </c>
      <c r="F49" s="48"/>
      <c r="G49" s="48"/>
    </row>
    <row r="51" spans="1:10" ht="15" x14ac:dyDescent="0.25">
      <c r="A51" s="54" t="s">
        <v>30</v>
      </c>
      <c r="B51" s="11" t="s">
        <v>29</v>
      </c>
      <c r="C51" s="42" t="s">
        <v>178</v>
      </c>
      <c r="D51" s="48"/>
      <c r="E51" s="48"/>
      <c r="F51" s="48"/>
      <c r="G51" s="48"/>
      <c r="H51" s="48"/>
      <c r="I51" s="48"/>
      <c r="J51" s="48"/>
    </row>
    <row r="62" spans="1:10" x14ac:dyDescent="0.2">
      <c r="B62">
        <f>30*257*12</f>
        <v>92520</v>
      </c>
    </row>
    <row r="63" spans="1:10" x14ac:dyDescent="0.2">
      <c r="B63">
        <f>B62*5</f>
        <v>462600</v>
      </c>
    </row>
  </sheetData>
  <pageMargins left="0.7" right="0.7" top="0.75" bottom="0.75" header="0.3" footer="0.3"/>
  <pageSetup paperSize="9" orientation="portrai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1"/>
  <sheetViews>
    <sheetView rightToLeft="1" workbookViewId="0">
      <selection sqref="A1:C1"/>
    </sheetView>
  </sheetViews>
  <sheetFormatPr defaultRowHeight="14.25" x14ac:dyDescent="0.2"/>
  <sheetData>
    <row r="1" spans="1:3" ht="15" x14ac:dyDescent="0.25">
      <c r="A1" s="54" t="s">
        <v>470</v>
      </c>
      <c r="B1" s="54"/>
      <c r="C1" s="2"/>
    </row>
  </sheetData>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F49"/>
  <sheetViews>
    <sheetView rightToLeft="1" zoomScale="130" zoomScaleNormal="130" workbookViewId="0">
      <selection activeCell="B1" sqref="B1"/>
    </sheetView>
  </sheetViews>
  <sheetFormatPr defaultRowHeight="14.25" x14ac:dyDescent="0.2"/>
  <cols>
    <col min="1" max="1" width="24.375" bestFit="1" customWidth="1"/>
    <col min="2" max="2" width="43.125" bestFit="1" customWidth="1"/>
    <col min="3" max="3" width="19" customWidth="1"/>
    <col min="4" max="4" width="12.75" bestFit="1" customWidth="1"/>
    <col min="5" max="5" width="10.875" customWidth="1"/>
    <col min="6" max="6" width="11.125" customWidth="1"/>
    <col min="7" max="7" width="11.875" customWidth="1"/>
    <col min="13" max="13" width="6.625" bestFit="1" customWidth="1"/>
    <col min="14" max="14" width="6" bestFit="1" customWidth="1"/>
    <col min="15" max="15" width="3.75" bestFit="1" customWidth="1"/>
    <col min="16" max="16" width="4.625" bestFit="1" customWidth="1"/>
    <col min="17" max="17" width="12.625" bestFit="1" customWidth="1"/>
    <col min="18" max="18" width="8.125" bestFit="1" customWidth="1"/>
    <col min="19" max="20" width="7.375" bestFit="1" customWidth="1"/>
    <col min="21" max="21" width="9.375" bestFit="1" customWidth="1"/>
    <col min="22" max="22" width="5.125" bestFit="1" customWidth="1"/>
    <col min="23" max="23" width="5.375" bestFit="1" customWidth="1"/>
    <col min="24" max="24" width="3.25" bestFit="1" customWidth="1"/>
    <col min="25" max="25" width="4.875" bestFit="1" customWidth="1"/>
    <col min="26" max="26" width="5.375" bestFit="1" customWidth="1"/>
    <col min="27" max="27" width="5.125" bestFit="1" customWidth="1"/>
    <col min="28" max="28" width="5" bestFit="1" customWidth="1"/>
    <col min="29" max="29" width="4.375" bestFit="1" customWidth="1"/>
    <col min="30" max="30" width="4.625" bestFit="1" customWidth="1"/>
    <col min="31" max="31" width="3.75" bestFit="1" customWidth="1"/>
    <col min="32" max="32" width="13.75" customWidth="1"/>
  </cols>
  <sheetData>
    <row r="1" spans="1:32" ht="15" x14ac:dyDescent="0.25">
      <c r="A1" s="55" t="s">
        <v>437</v>
      </c>
      <c r="B1" s="55" t="s">
        <v>444</v>
      </c>
    </row>
    <row r="2" spans="1:32" ht="15" x14ac:dyDescent="0.25">
      <c r="A2" s="55" t="s">
        <v>439</v>
      </c>
      <c r="B2" t="s">
        <v>20</v>
      </c>
      <c r="C2" s="19"/>
    </row>
    <row r="3" spans="1:32" ht="15" x14ac:dyDescent="0.25">
      <c r="A3" s="55" t="s">
        <v>440</v>
      </c>
      <c r="B3" s="1" t="s">
        <v>26</v>
      </c>
      <c r="C3" s="19"/>
    </row>
    <row r="4" spans="1:32" x14ac:dyDescent="0.2">
      <c r="B4" s="1"/>
      <c r="C4" s="19"/>
    </row>
    <row r="5" spans="1:32" ht="15" x14ac:dyDescent="0.25">
      <c r="A5" s="54" t="s">
        <v>3</v>
      </c>
      <c r="B5" s="20" t="s">
        <v>78</v>
      </c>
      <c r="C5" s="19"/>
    </row>
    <row r="6" spans="1:32" x14ac:dyDescent="0.2">
      <c r="B6" s="3" t="s">
        <v>22</v>
      </c>
      <c r="C6" s="98">
        <v>846506</v>
      </c>
    </row>
    <row r="7" spans="1:32" x14ac:dyDescent="0.2">
      <c r="B7" s="3" t="s">
        <v>21</v>
      </c>
      <c r="C7" s="21" t="s">
        <v>79</v>
      </c>
    </row>
    <row r="8" spans="1:32" x14ac:dyDescent="0.2">
      <c r="B8" s="3" t="s">
        <v>5</v>
      </c>
      <c r="C8" s="98">
        <v>210687</v>
      </c>
    </row>
    <row r="9" spans="1:32" ht="15" x14ac:dyDescent="0.25">
      <c r="B9" s="3" t="s">
        <v>6</v>
      </c>
      <c r="C9" s="19">
        <v>9</v>
      </c>
      <c r="D9" s="55" t="s">
        <v>441</v>
      </c>
      <c r="E9" s="22" t="s">
        <v>80</v>
      </c>
      <c r="F9" s="22" t="s">
        <v>81</v>
      </c>
      <c r="G9" s="22" t="s">
        <v>82</v>
      </c>
      <c r="H9" s="22" t="s">
        <v>83</v>
      </c>
      <c r="I9" s="22" t="s">
        <v>84</v>
      </c>
      <c r="J9" s="22" t="s">
        <v>85</v>
      </c>
      <c r="K9" s="22" t="s">
        <v>86</v>
      </c>
      <c r="L9" s="22" t="s">
        <v>87</v>
      </c>
      <c r="M9" s="22" t="s">
        <v>88</v>
      </c>
      <c r="N9" s="23"/>
      <c r="O9" s="23"/>
      <c r="P9" s="23"/>
      <c r="Q9" s="23"/>
      <c r="R9" s="23"/>
      <c r="S9" s="23"/>
      <c r="T9" s="23"/>
      <c r="U9" s="23"/>
      <c r="V9" s="23"/>
      <c r="W9" s="23"/>
      <c r="X9" s="23"/>
      <c r="Y9" s="23"/>
      <c r="Z9" s="23"/>
      <c r="AA9" s="23"/>
      <c r="AB9" s="23"/>
      <c r="AC9" s="23"/>
      <c r="AD9" s="23"/>
      <c r="AE9" s="23"/>
    </row>
    <row r="10" spans="1:32" ht="15" x14ac:dyDescent="0.25">
      <c r="B10" s="3" t="s">
        <v>8</v>
      </c>
      <c r="C10" s="19">
        <v>4</v>
      </c>
      <c r="D10" s="55" t="s">
        <v>441</v>
      </c>
      <c r="E10" s="24" t="s">
        <v>89</v>
      </c>
      <c r="F10" s="24" t="s">
        <v>90</v>
      </c>
      <c r="G10" s="24" t="s">
        <v>60</v>
      </c>
      <c r="H10" s="24" t="s">
        <v>59</v>
      </c>
    </row>
    <row r="11" spans="1:32" ht="15" x14ac:dyDescent="0.25">
      <c r="B11" s="3" t="s">
        <v>7</v>
      </c>
      <c r="C11" s="19">
        <v>28</v>
      </c>
      <c r="D11" s="55" t="s">
        <v>441</v>
      </c>
      <c r="E11" s="22" t="s">
        <v>91</v>
      </c>
      <c r="F11" s="22" t="s">
        <v>92</v>
      </c>
      <c r="G11" s="22" t="s">
        <v>93</v>
      </c>
      <c r="H11" s="22" t="s">
        <v>94</v>
      </c>
      <c r="I11" s="25" t="s">
        <v>95</v>
      </c>
      <c r="J11" s="22" t="s">
        <v>96</v>
      </c>
      <c r="K11" s="22" t="s">
        <v>97</v>
      </c>
      <c r="L11" s="22" t="s">
        <v>33</v>
      </c>
      <c r="M11" s="22" t="s">
        <v>98</v>
      </c>
      <c r="N11" s="22" t="s">
        <v>99</v>
      </c>
      <c r="O11" s="22" t="s">
        <v>100</v>
      </c>
      <c r="P11" s="22" t="s">
        <v>101</v>
      </c>
      <c r="Q11" s="22" t="s">
        <v>102</v>
      </c>
      <c r="R11" s="22" t="s">
        <v>103</v>
      </c>
      <c r="S11" s="22" t="s">
        <v>104</v>
      </c>
      <c r="T11" s="22" t="s">
        <v>105</v>
      </c>
      <c r="U11" s="22" t="s">
        <v>106</v>
      </c>
      <c r="V11" s="22" t="s">
        <v>107</v>
      </c>
      <c r="W11" s="22" t="s">
        <v>108</v>
      </c>
      <c r="X11" s="22" t="s">
        <v>109</v>
      </c>
      <c r="Y11" s="22" t="s">
        <v>110</v>
      </c>
      <c r="Z11" s="22" t="s">
        <v>111</v>
      </c>
      <c r="AA11" s="22" t="s">
        <v>112</v>
      </c>
      <c r="AB11" s="22" t="s">
        <v>113</v>
      </c>
      <c r="AC11" s="22" t="s">
        <v>114</v>
      </c>
      <c r="AD11" s="22" t="s">
        <v>115</v>
      </c>
      <c r="AE11" s="22" t="s">
        <v>116</v>
      </c>
      <c r="AF11" s="26" t="s">
        <v>117</v>
      </c>
    </row>
    <row r="12" spans="1:32" x14ac:dyDescent="0.2">
      <c r="B12" s="3" t="s">
        <v>10</v>
      </c>
      <c r="C12" s="85">
        <v>9</v>
      </c>
      <c r="E12" s="27"/>
      <c r="F12" s="23"/>
      <c r="G12" s="23"/>
      <c r="H12" s="23"/>
      <c r="I12" s="23"/>
      <c r="J12" s="23"/>
      <c r="K12" s="23"/>
      <c r="L12" s="23"/>
      <c r="M12" s="23"/>
      <c r="N12" s="23"/>
      <c r="O12" s="23"/>
      <c r="P12" s="23"/>
      <c r="Q12" s="23"/>
      <c r="R12" s="23"/>
      <c r="S12" s="23"/>
      <c r="T12" s="23"/>
      <c r="U12" s="23"/>
      <c r="V12" s="23"/>
      <c r="W12" s="23"/>
      <c r="X12" s="23"/>
      <c r="Y12" s="23"/>
      <c r="Z12" s="23"/>
      <c r="AA12" s="23"/>
      <c r="AB12" s="23"/>
      <c r="AC12" s="23"/>
      <c r="AD12" s="23"/>
      <c r="AE12" s="23"/>
    </row>
    <row r="13" spans="1:32" x14ac:dyDescent="0.2">
      <c r="C13" s="19"/>
    </row>
    <row r="14" spans="1:32" x14ac:dyDescent="0.2">
      <c r="C14" s="98"/>
      <c r="E14" s="27"/>
    </row>
    <row r="15" spans="1:32" ht="15" x14ac:dyDescent="0.25">
      <c r="A15" s="54" t="s">
        <v>474</v>
      </c>
      <c r="B15" s="3" t="s">
        <v>11</v>
      </c>
      <c r="C15" s="98">
        <f>SUM(C16:C18)</f>
        <v>54929</v>
      </c>
    </row>
    <row r="16" spans="1:32" x14ac:dyDescent="0.2">
      <c r="B16" s="3" t="s">
        <v>62</v>
      </c>
      <c r="C16" s="98">
        <v>4928</v>
      </c>
    </row>
    <row r="17" spans="1:3" x14ac:dyDescent="0.2">
      <c r="B17" s="3" t="s">
        <v>63</v>
      </c>
      <c r="C17" s="98">
        <v>6928</v>
      </c>
    </row>
    <row r="18" spans="1:3" x14ac:dyDescent="0.2">
      <c r="B18" s="3" t="s">
        <v>9</v>
      </c>
      <c r="C18" s="98">
        <v>43073</v>
      </c>
    </row>
    <row r="19" spans="1:3" x14ac:dyDescent="0.2">
      <c r="C19" s="19"/>
    </row>
    <row r="20" spans="1:3" ht="15" x14ac:dyDescent="0.25">
      <c r="A20" s="54" t="s">
        <v>23</v>
      </c>
      <c r="B20" s="3" t="s">
        <v>65</v>
      </c>
      <c r="C20" s="19" t="s">
        <v>118</v>
      </c>
    </row>
    <row r="21" spans="1:3" x14ac:dyDescent="0.2">
      <c r="B21" s="3" t="s">
        <v>24</v>
      </c>
      <c r="C21" s="19" t="s">
        <v>119</v>
      </c>
    </row>
    <row r="22" spans="1:3" x14ac:dyDescent="0.2">
      <c r="C22" s="19"/>
    </row>
    <row r="23" spans="1:3" ht="15" x14ac:dyDescent="0.25">
      <c r="A23" s="54" t="s">
        <v>4</v>
      </c>
      <c r="B23" s="3" t="s">
        <v>2</v>
      </c>
      <c r="C23" s="28" t="s">
        <v>120</v>
      </c>
    </row>
    <row r="24" spans="1:3" ht="14.25" customHeight="1" x14ac:dyDescent="0.2">
      <c r="B24" s="3" t="s">
        <v>0</v>
      </c>
      <c r="C24" s="28" t="s">
        <v>121</v>
      </c>
    </row>
    <row r="25" spans="1:3" ht="15" customHeight="1" x14ac:dyDescent="0.2">
      <c r="B25" s="3" t="s">
        <v>1</v>
      </c>
      <c r="C25" s="28" t="s">
        <v>122</v>
      </c>
    </row>
    <row r="26" spans="1:3" x14ac:dyDescent="0.2">
      <c r="B26" s="3" t="s">
        <v>25</v>
      </c>
      <c r="C26" s="29" t="s">
        <v>123</v>
      </c>
    </row>
    <row r="27" spans="1:3" x14ac:dyDescent="0.2">
      <c r="C27" s="19"/>
    </row>
    <row r="28" spans="1:3" x14ac:dyDescent="0.2">
      <c r="C28" s="19"/>
    </row>
    <row r="29" spans="1:3" ht="15" x14ac:dyDescent="0.25">
      <c r="A29" s="54" t="s">
        <v>17</v>
      </c>
      <c r="B29" s="3" t="s">
        <v>12</v>
      </c>
      <c r="C29" s="98">
        <v>101901</v>
      </c>
    </row>
    <row r="30" spans="1:3" x14ac:dyDescent="0.2">
      <c r="A30" s="2"/>
      <c r="B30" s="3" t="s">
        <v>13</v>
      </c>
      <c r="C30" s="98">
        <v>170312</v>
      </c>
    </row>
    <row r="31" spans="1:3" x14ac:dyDescent="0.2">
      <c r="B31" s="3" t="s">
        <v>14</v>
      </c>
      <c r="C31" s="98">
        <v>140763</v>
      </c>
    </row>
    <row r="32" spans="1:3" x14ac:dyDescent="0.2">
      <c r="B32" s="3" t="s">
        <v>49</v>
      </c>
      <c r="C32" s="98">
        <v>433530</v>
      </c>
    </row>
    <row r="33" spans="1:6" ht="15" x14ac:dyDescent="0.25">
      <c r="B33" s="30" t="s">
        <v>15</v>
      </c>
      <c r="C33" s="31">
        <v>11</v>
      </c>
    </row>
    <row r="34" spans="1:6" x14ac:dyDescent="0.2">
      <c r="C34" s="19"/>
    </row>
    <row r="35" spans="1:6" x14ac:dyDescent="0.2">
      <c r="C35" s="19"/>
    </row>
    <row r="36" spans="1:6" x14ac:dyDescent="0.2">
      <c r="C36" s="19"/>
    </row>
    <row r="37" spans="1:6" ht="15" thickBot="1" x14ac:dyDescent="0.25">
      <c r="C37" s="19"/>
    </row>
    <row r="38" spans="1:6" ht="15" x14ac:dyDescent="0.25">
      <c r="A38" s="54" t="s">
        <v>19</v>
      </c>
      <c r="B38" s="11" t="s">
        <v>124</v>
      </c>
      <c r="C38" s="32"/>
      <c r="D38" s="70" t="s">
        <v>125</v>
      </c>
      <c r="E38" s="71"/>
      <c r="F38" s="72"/>
    </row>
    <row r="39" spans="1:6" ht="15" x14ac:dyDescent="0.25">
      <c r="B39" s="11" t="s">
        <v>126</v>
      </c>
      <c r="C39" s="32"/>
      <c r="D39" s="73"/>
      <c r="E39" s="74"/>
      <c r="F39" s="75"/>
    </row>
    <row r="40" spans="1:6" ht="15.75" thickBot="1" x14ac:dyDescent="0.3">
      <c r="B40" s="11" t="s">
        <v>18</v>
      </c>
      <c r="C40" s="32"/>
      <c r="D40" s="76"/>
      <c r="E40" s="77"/>
      <c r="F40" s="78"/>
    </row>
    <row r="41" spans="1:6" x14ac:dyDescent="0.2">
      <c r="C41" s="19"/>
    </row>
    <row r="42" spans="1:6" ht="15" x14ac:dyDescent="0.25">
      <c r="A42" s="54" t="s">
        <v>27</v>
      </c>
      <c r="B42" s="30" t="s">
        <v>29</v>
      </c>
      <c r="C42" s="21" t="s">
        <v>127</v>
      </c>
    </row>
    <row r="43" spans="1:6" x14ac:dyDescent="0.2">
      <c r="B43" s="17"/>
      <c r="C43" s="21"/>
    </row>
    <row r="44" spans="1:6" ht="15" x14ac:dyDescent="0.25">
      <c r="A44" s="54" t="s">
        <v>28</v>
      </c>
      <c r="B44" s="30" t="s">
        <v>29</v>
      </c>
      <c r="C44" s="21" t="s">
        <v>128</v>
      </c>
    </row>
    <row r="45" spans="1:6" x14ac:dyDescent="0.2">
      <c r="B45" s="17"/>
      <c r="C45" s="21"/>
    </row>
    <row r="46" spans="1:6" ht="15" x14ac:dyDescent="0.25">
      <c r="A46" s="54" t="s">
        <v>30</v>
      </c>
      <c r="B46" s="30" t="s">
        <v>29</v>
      </c>
      <c r="C46" s="21" t="s">
        <v>129</v>
      </c>
    </row>
    <row r="49" spans="1:1" ht="15" x14ac:dyDescent="0.25">
      <c r="A49" s="55"/>
    </row>
  </sheetData>
  <mergeCells count="1">
    <mergeCell ref="D38:F40"/>
  </mergeCells>
  <pageMargins left="0.7" right="0.7" top="0.75" bottom="0.75" header="0.3" footer="0.3"/>
  <pageSetup paperSize="9" orientation="portrai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V46"/>
  <sheetViews>
    <sheetView rightToLeft="1" zoomScale="115" zoomScaleNormal="115" workbookViewId="0">
      <selection activeCell="B1" sqref="B1"/>
    </sheetView>
  </sheetViews>
  <sheetFormatPr defaultRowHeight="14.25" x14ac:dyDescent="0.2"/>
  <cols>
    <col min="1" max="1" width="24.375" bestFit="1" customWidth="1"/>
    <col min="2" max="2" width="43.125" bestFit="1" customWidth="1"/>
    <col min="3" max="3" width="33.75" bestFit="1" customWidth="1"/>
    <col min="4" max="4" width="35" customWidth="1"/>
    <col min="5" max="5" width="27.75" customWidth="1"/>
    <col min="6" max="6" width="11.875" bestFit="1" customWidth="1"/>
    <col min="7" max="7" width="17.875" bestFit="1" customWidth="1"/>
    <col min="8" max="8" width="9.375" customWidth="1"/>
  </cols>
  <sheetData>
    <row r="1" spans="1:22" ht="15" x14ac:dyDescent="0.25">
      <c r="A1" s="55" t="s">
        <v>437</v>
      </c>
      <c r="B1" s="55" t="s">
        <v>445</v>
      </c>
    </row>
    <row r="2" spans="1:22" ht="15" x14ac:dyDescent="0.25">
      <c r="A2" s="55" t="s">
        <v>439</v>
      </c>
      <c r="B2" t="s">
        <v>20</v>
      </c>
    </row>
    <row r="3" spans="1:22" ht="15" x14ac:dyDescent="0.25">
      <c r="A3" s="55" t="s">
        <v>440</v>
      </c>
      <c r="B3" s="1" t="s">
        <v>26</v>
      </c>
    </row>
    <row r="4" spans="1:22" x14ac:dyDescent="0.2">
      <c r="B4" s="1"/>
    </row>
    <row r="5" spans="1:22" ht="15" x14ac:dyDescent="0.25">
      <c r="A5" s="54" t="s">
        <v>3</v>
      </c>
      <c r="B5" s="20" t="s">
        <v>271</v>
      </c>
    </row>
    <row r="6" spans="1:22" ht="15" x14ac:dyDescent="0.25">
      <c r="A6" s="55"/>
      <c r="B6" s="3" t="s">
        <v>22</v>
      </c>
      <c r="C6" s="62">
        <v>905636</v>
      </c>
    </row>
    <row r="7" spans="1:22" ht="15" x14ac:dyDescent="0.25">
      <c r="A7" s="55"/>
      <c r="B7" s="11" t="s">
        <v>21</v>
      </c>
      <c r="C7" s="80" t="s">
        <v>272</v>
      </c>
      <c r="D7" s="80"/>
      <c r="E7" s="80"/>
      <c r="F7" s="80"/>
      <c r="G7" s="80"/>
      <c r="H7" s="80"/>
      <c r="I7" s="80"/>
      <c r="J7" s="80"/>
    </row>
    <row r="8" spans="1:22" ht="15" x14ac:dyDescent="0.25">
      <c r="A8" s="55"/>
      <c r="B8" s="3" t="s">
        <v>5</v>
      </c>
      <c r="C8" s="59">
        <v>234453</v>
      </c>
    </row>
    <row r="9" spans="1:22" ht="15.75" x14ac:dyDescent="0.25">
      <c r="A9" s="55"/>
      <c r="B9" s="3" t="s">
        <v>6</v>
      </c>
      <c r="C9">
        <v>11</v>
      </c>
      <c r="D9" s="55" t="s">
        <v>441</v>
      </c>
      <c r="E9" s="43" t="s">
        <v>273</v>
      </c>
      <c r="F9" s="43" t="s">
        <v>274</v>
      </c>
      <c r="G9" s="43" t="s">
        <v>275</v>
      </c>
      <c r="H9" s="43" t="s">
        <v>276</v>
      </c>
      <c r="I9" s="43" t="s">
        <v>277</v>
      </c>
      <c r="J9" s="43" t="s">
        <v>146</v>
      </c>
      <c r="K9" s="43" t="s">
        <v>278</v>
      </c>
      <c r="L9" s="43" t="s">
        <v>279</v>
      </c>
      <c r="M9" s="43" t="s">
        <v>280</v>
      </c>
      <c r="N9" s="43" t="s">
        <v>281</v>
      </c>
      <c r="O9" s="43" t="s">
        <v>282</v>
      </c>
    </row>
    <row r="10" spans="1:22" ht="15.75" x14ac:dyDescent="0.25">
      <c r="A10" s="55"/>
      <c r="B10" s="3" t="s">
        <v>8</v>
      </c>
      <c r="C10">
        <v>7</v>
      </c>
      <c r="D10" s="55" t="s">
        <v>441</v>
      </c>
      <c r="E10" s="43" t="s">
        <v>149</v>
      </c>
      <c r="F10" s="43" t="s">
        <v>245</v>
      </c>
      <c r="G10" s="43" t="s">
        <v>283</v>
      </c>
      <c r="H10" s="43" t="s">
        <v>284</v>
      </c>
      <c r="I10" s="43" t="s">
        <v>57</v>
      </c>
      <c r="J10" s="43" t="s">
        <v>60</v>
      </c>
      <c r="K10" s="43" t="s">
        <v>285</v>
      </c>
    </row>
    <row r="11" spans="1:22" ht="15.75" x14ac:dyDescent="0.25">
      <c r="A11" s="55"/>
      <c r="B11" s="3" t="s">
        <v>7</v>
      </c>
      <c r="C11">
        <v>18</v>
      </c>
      <c r="D11" s="55" t="s">
        <v>441</v>
      </c>
      <c r="E11" s="43" t="s">
        <v>286</v>
      </c>
      <c r="F11" s="43" t="s">
        <v>287</v>
      </c>
      <c r="G11" s="43" t="s">
        <v>288</v>
      </c>
      <c r="H11" s="43" t="s">
        <v>289</v>
      </c>
      <c r="I11" s="43" t="s">
        <v>290</v>
      </c>
      <c r="J11" s="43" t="s">
        <v>291</v>
      </c>
      <c r="K11" s="43" t="s">
        <v>292</v>
      </c>
      <c r="L11" s="43" t="s">
        <v>293</v>
      </c>
      <c r="M11" s="43" t="s">
        <v>294</v>
      </c>
      <c r="N11" s="43" t="s">
        <v>295</v>
      </c>
      <c r="O11" s="43" t="s">
        <v>296</v>
      </c>
      <c r="P11" s="43" t="s">
        <v>297</v>
      </c>
      <c r="Q11" s="43" t="s">
        <v>298</v>
      </c>
      <c r="R11" s="43" t="s">
        <v>299</v>
      </c>
      <c r="S11" s="43" t="s">
        <v>300</v>
      </c>
      <c r="T11" s="43" t="s">
        <v>301</v>
      </c>
      <c r="U11" s="43" t="s">
        <v>302</v>
      </c>
      <c r="V11" s="43" t="s">
        <v>303</v>
      </c>
    </row>
    <row r="12" spans="1:22" ht="15" x14ac:dyDescent="0.25">
      <c r="A12" s="55"/>
      <c r="B12" s="11" t="s">
        <v>10</v>
      </c>
      <c r="C12" s="86">
        <v>10</v>
      </c>
    </row>
    <row r="13" spans="1:22" ht="15" x14ac:dyDescent="0.25">
      <c r="A13" s="55"/>
    </row>
    <row r="14" spans="1:22" ht="15" x14ac:dyDescent="0.25">
      <c r="A14" s="55"/>
    </row>
    <row r="15" spans="1:22" ht="15" x14ac:dyDescent="0.25">
      <c r="A15" s="54" t="s">
        <v>16</v>
      </c>
      <c r="B15" s="3" t="s">
        <v>11</v>
      </c>
      <c r="C15" s="62">
        <f>SUM(C16:C18)</f>
        <v>61957</v>
      </c>
    </row>
    <row r="16" spans="1:22" ht="15" x14ac:dyDescent="0.25">
      <c r="A16" s="55"/>
      <c r="B16" s="3" t="s">
        <v>62</v>
      </c>
      <c r="C16" s="62">
        <v>6193</v>
      </c>
    </row>
    <row r="17" spans="1:3" ht="15" x14ac:dyDescent="0.25">
      <c r="A17" s="55"/>
      <c r="B17" s="3" t="s">
        <v>63</v>
      </c>
      <c r="C17" s="62">
        <v>5660</v>
      </c>
    </row>
    <row r="18" spans="1:3" ht="15" x14ac:dyDescent="0.25">
      <c r="A18" s="55"/>
      <c r="B18" s="3" t="s">
        <v>9</v>
      </c>
      <c r="C18" s="62">
        <f>49534+570</f>
        <v>50104</v>
      </c>
    </row>
    <row r="19" spans="1:3" ht="15" x14ac:dyDescent="0.25">
      <c r="A19" s="55"/>
    </row>
    <row r="20" spans="1:3" ht="15" x14ac:dyDescent="0.25">
      <c r="A20" s="54" t="s">
        <v>23</v>
      </c>
      <c r="B20" s="3" t="s">
        <v>65</v>
      </c>
      <c r="C20" t="s">
        <v>159</v>
      </c>
    </row>
    <row r="21" spans="1:3" ht="15" x14ac:dyDescent="0.25">
      <c r="A21" s="55"/>
      <c r="B21" s="3" t="s">
        <v>24</v>
      </c>
      <c r="C21" t="s">
        <v>160</v>
      </c>
    </row>
    <row r="22" spans="1:3" ht="15" x14ac:dyDescent="0.25">
      <c r="A22" s="30"/>
    </row>
    <row r="23" spans="1:3" ht="15" x14ac:dyDescent="0.25">
      <c r="A23" s="54" t="s">
        <v>4</v>
      </c>
      <c r="B23" s="3" t="s">
        <v>2</v>
      </c>
      <c r="C23" t="s">
        <v>304</v>
      </c>
    </row>
    <row r="24" spans="1:3" ht="14.25" customHeight="1" x14ac:dyDescent="0.25">
      <c r="A24" s="30"/>
      <c r="B24" s="3" t="s">
        <v>0</v>
      </c>
      <c r="C24" t="s">
        <v>305</v>
      </c>
    </row>
    <row r="25" spans="1:3" ht="15" customHeight="1" x14ac:dyDescent="0.25">
      <c r="A25" s="55"/>
      <c r="B25" s="3" t="s">
        <v>1</v>
      </c>
      <c r="C25" t="s">
        <v>306</v>
      </c>
    </row>
    <row r="26" spans="1:3" ht="15" customHeight="1" x14ac:dyDescent="0.25">
      <c r="A26" s="55"/>
      <c r="B26" s="3" t="s">
        <v>25</v>
      </c>
      <c r="C26" t="s">
        <v>307</v>
      </c>
    </row>
    <row r="27" spans="1:3" ht="15" x14ac:dyDescent="0.25">
      <c r="A27" s="55"/>
    </row>
    <row r="28" spans="1:3" ht="15" x14ac:dyDescent="0.25">
      <c r="A28" s="55"/>
    </row>
    <row r="29" spans="1:3" ht="15" x14ac:dyDescent="0.25">
      <c r="A29" s="54" t="s">
        <v>17</v>
      </c>
      <c r="B29" s="3" t="s">
        <v>12</v>
      </c>
      <c r="C29" s="62">
        <v>199039</v>
      </c>
    </row>
    <row r="30" spans="1:3" ht="15" x14ac:dyDescent="0.25">
      <c r="A30" s="30"/>
      <c r="B30" s="3" t="s">
        <v>13</v>
      </c>
      <c r="C30" s="62">
        <v>601945</v>
      </c>
    </row>
    <row r="31" spans="1:3" ht="15" x14ac:dyDescent="0.25">
      <c r="A31" s="55"/>
      <c r="B31" s="3" t="s">
        <v>14</v>
      </c>
      <c r="C31" s="62">
        <v>104652</v>
      </c>
    </row>
    <row r="32" spans="1:3" ht="15" x14ac:dyDescent="0.25">
      <c r="A32" s="55"/>
      <c r="B32" s="3" t="s">
        <v>49</v>
      </c>
      <c r="C32" s="62">
        <v>319531</v>
      </c>
    </row>
    <row r="33" spans="1:11" ht="15" x14ac:dyDescent="0.25">
      <c r="A33" s="55"/>
      <c r="B33" s="11" t="s">
        <v>15</v>
      </c>
      <c r="C33" s="86">
        <v>1</v>
      </c>
    </row>
    <row r="34" spans="1:11" ht="15" x14ac:dyDescent="0.25">
      <c r="A34" s="55"/>
    </row>
    <row r="35" spans="1:11" ht="15" x14ac:dyDescent="0.25">
      <c r="A35" s="55"/>
    </row>
    <row r="36" spans="1:11" ht="15" x14ac:dyDescent="0.25">
      <c r="A36" s="55"/>
    </row>
    <row r="37" spans="1:11" ht="15" x14ac:dyDescent="0.25">
      <c r="A37" s="55"/>
    </row>
    <row r="38" spans="1:11" ht="15" x14ac:dyDescent="0.25">
      <c r="A38" s="54" t="s">
        <v>19</v>
      </c>
      <c r="B38" s="11" t="s">
        <v>308</v>
      </c>
      <c r="C38" s="87">
        <v>1100</v>
      </c>
    </row>
    <row r="39" spans="1:11" ht="15" x14ac:dyDescent="0.25">
      <c r="A39" s="30"/>
      <c r="B39" s="11" t="s">
        <v>309</v>
      </c>
      <c r="C39" s="87">
        <v>70</v>
      </c>
    </row>
    <row r="40" spans="1:11" ht="15" x14ac:dyDescent="0.25">
      <c r="A40" s="30"/>
      <c r="B40" s="11" t="s">
        <v>18</v>
      </c>
      <c r="C40" s="87">
        <v>70</v>
      </c>
    </row>
    <row r="41" spans="1:11" ht="15" x14ac:dyDescent="0.25">
      <c r="A41" s="30"/>
    </row>
    <row r="42" spans="1:11" ht="15" x14ac:dyDescent="0.25">
      <c r="A42" s="54" t="s">
        <v>27</v>
      </c>
      <c r="B42" s="88" t="s">
        <v>446</v>
      </c>
      <c r="C42" s="88" t="s">
        <v>447</v>
      </c>
      <c r="D42" s="88" t="s">
        <v>448</v>
      </c>
      <c r="E42" s="88" t="s">
        <v>449</v>
      </c>
      <c r="F42" s="86"/>
      <c r="G42" s="86"/>
      <c r="H42" s="56"/>
      <c r="I42" s="56"/>
      <c r="J42" s="56"/>
      <c r="K42" s="56"/>
    </row>
    <row r="43" spans="1:11" ht="15" x14ac:dyDescent="0.25">
      <c r="A43" s="55"/>
      <c r="B43" s="16"/>
      <c r="C43" s="16"/>
      <c r="D43" s="16"/>
      <c r="E43" s="16"/>
      <c r="F43" s="16"/>
      <c r="G43" s="16"/>
    </row>
    <row r="44" spans="1:11" ht="15" x14ac:dyDescent="0.25">
      <c r="A44" s="54" t="s">
        <v>28</v>
      </c>
      <c r="B44" s="88" t="s">
        <v>450</v>
      </c>
      <c r="C44" s="88" t="s">
        <v>451</v>
      </c>
      <c r="D44" s="88" t="s">
        <v>452</v>
      </c>
      <c r="E44" s="88" t="s">
        <v>453</v>
      </c>
      <c r="F44" s="88" t="s">
        <v>454</v>
      </c>
      <c r="G44" s="88" t="s">
        <v>455</v>
      </c>
      <c r="H44" s="81"/>
    </row>
    <row r="45" spans="1:11" ht="15" x14ac:dyDescent="0.25">
      <c r="A45" s="55"/>
      <c r="B45" s="16"/>
      <c r="C45" s="16"/>
      <c r="D45" s="16"/>
      <c r="E45" s="16"/>
      <c r="F45" s="16"/>
      <c r="G45" s="16"/>
    </row>
    <row r="46" spans="1:11" ht="15" x14ac:dyDescent="0.25">
      <c r="A46" s="54" t="s">
        <v>30</v>
      </c>
      <c r="B46" s="88" t="s">
        <v>456</v>
      </c>
      <c r="C46" s="88" t="s">
        <v>457</v>
      </c>
      <c r="D46" s="88" t="s">
        <v>458</v>
      </c>
      <c r="E46" s="88" t="s">
        <v>459</v>
      </c>
      <c r="F46" s="16"/>
      <c r="G46" s="16"/>
    </row>
  </sheetData>
  <pageMargins left="0.7" right="0.7" top="0.75" bottom="0.75" header="0.3" footer="0.3"/>
  <pageSetup paperSize="9" orientation="portrai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46"/>
  <sheetViews>
    <sheetView rightToLeft="1" zoomScale="115" zoomScaleNormal="115" workbookViewId="0">
      <selection activeCell="B1" sqref="B1"/>
    </sheetView>
  </sheetViews>
  <sheetFormatPr defaultRowHeight="14.25" x14ac:dyDescent="0.2"/>
  <cols>
    <col min="1" max="1" width="24.375" bestFit="1" customWidth="1"/>
    <col min="2" max="2" width="43.125" bestFit="1" customWidth="1"/>
    <col min="3" max="3" width="21.375" bestFit="1" customWidth="1"/>
    <col min="4" max="4" width="12.75" bestFit="1" customWidth="1"/>
    <col min="6" max="6" width="14.75" customWidth="1"/>
    <col min="7" max="7" width="11.875" customWidth="1"/>
    <col min="8" max="8" width="15.75" customWidth="1"/>
    <col min="10" max="10" width="15.625" customWidth="1"/>
  </cols>
  <sheetData>
    <row r="1" spans="1:15" ht="15" x14ac:dyDescent="0.25">
      <c r="A1" s="55" t="s">
        <v>437</v>
      </c>
      <c r="B1" s="55" t="s">
        <v>460</v>
      </c>
    </row>
    <row r="2" spans="1:15" ht="15" x14ac:dyDescent="0.25">
      <c r="A2" s="55" t="s">
        <v>439</v>
      </c>
      <c r="B2" t="s">
        <v>20</v>
      </c>
    </row>
    <row r="3" spans="1:15" ht="15" x14ac:dyDescent="0.25">
      <c r="A3" s="55" t="s">
        <v>440</v>
      </c>
      <c r="B3" s="1" t="s">
        <v>26</v>
      </c>
    </row>
    <row r="4" spans="1:15" x14ac:dyDescent="0.2">
      <c r="B4" s="1"/>
    </row>
    <row r="5" spans="1:15" ht="15" x14ac:dyDescent="0.25">
      <c r="A5" s="2" t="s">
        <v>3</v>
      </c>
      <c r="B5" s="20" t="s">
        <v>226</v>
      </c>
    </row>
    <row r="6" spans="1:15" x14ac:dyDescent="0.2">
      <c r="B6" s="3" t="s">
        <v>22</v>
      </c>
      <c r="C6" s="62">
        <v>530216</v>
      </c>
    </row>
    <row r="7" spans="1:15" ht="15" x14ac:dyDescent="0.25">
      <c r="B7" s="11" t="s">
        <v>21</v>
      </c>
      <c r="C7" s="11"/>
      <c r="D7" t="s">
        <v>227</v>
      </c>
    </row>
    <row r="8" spans="1:15" x14ac:dyDescent="0.2">
      <c r="B8" s="3" t="s">
        <v>5</v>
      </c>
      <c r="C8" s="59">
        <v>67188</v>
      </c>
    </row>
    <row r="9" spans="1:15" ht="15.75" x14ac:dyDescent="0.25">
      <c r="B9" s="3" t="s">
        <v>6</v>
      </c>
      <c r="C9">
        <v>4</v>
      </c>
      <c r="D9" s="55" t="s">
        <v>441</v>
      </c>
      <c r="E9" s="50" t="s">
        <v>228</v>
      </c>
      <c r="F9" s="50" t="s">
        <v>229</v>
      </c>
      <c r="G9" s="50" t="s">
        <v>230</v>
      </c>
      <c r="H9" s="50" t="s">
        <v>231</v>
      </c>
    </row>
    <row r="10" spans="1:15" ht="15.75" x14ac:dyDescent="0.25">
      <c r="B10" s="3" t="s">
        <v>8</v>
      </c>
      <c r="C10">
        <v>11</v>
      </c>
      <c r="D10" s="55" t="s">
        <v>441</v>
      </c>
      <c r="E10" s="50" t="s">
        <v>232</v>
      </c>
      <c r="F10" s="50" t="s">
        <v>233</v>
      </c>
      <c r="G10" s="50" t="s">
        <v>234</v>
      </c>
      <c r="H10" s="50" t="s">
        <v>235</v>
      </c>
      <c r="I10" s="50" t="s">
        <v>236</v>
      </c>
      <c r="J10" s="50" t="s">
        <v>237</v>
      </c>
      <c r="K10" s="50" t="s">
        <v>238</v>
      </c>
      <c r="L10" s="50" t="s">
        <v>239</v>
      </c>
      <c r="M10" s="50" t="s">
        <v>240</v>
      </c>
      <c r="N10" s="50" t="s">
        <v>241</v>
      </c>
      <c r="O10" s="50" t="s">
        <v>242</v>
      </c>
    </row>
    <row r="11" spans="1:15" ht="15.75" x14ac:dyDescent="0.25">
      <c r="B11" s="3" t="s">
        <v>7</v>
      </c>
      <c r="C11">
        <v>4</v>
      </c>
      <c r="D11" s="55" t="s">
        <v>441</v>
      </c>
      <c r="E11" s="50" t="s">
        <v>243</v>
      </c>
      <c r="F11" s="50" t="s">
        <v>244</v>
      </c>
      <c r="G11" s="50" t="s">
        <v>245</v>
      </c>
      <c r="H11" s="50" t="s">
        <v>246</v>
      </c>
    </row>
    <row r="12" spans="1:15" ht="15" x14ac:dyDescent="0.25">
      <c r="B12" s="11" t="s">
        <v>10</v>
      </c>
      <c r="C12" s="11"/>
      <c r="E12">
        <v>3</v>
      </c>
    </row>
    <row r="15" spans="1:15" x14ac:dyDescent="0.2">
      <c r="A15" s="2" t="s">
        <v>16</v>
      </c>
      <c r="B15" s="3" t="s">
        <v>11</v>
      </c>
      <c r="C15" s="62">
        <f>SUM(C16:C18)</f>
        <v>11937</v>
      </c>
    </row>
    <row r="16" spans="1:15" x14ac:dyDescent="0.2">
      <c r="B16" s="3" t="s">
        <v>62</v>
      </c>
      <c r="C16" s="62">
        <v>1490</v>
      </c>
    </row>
    <row r="17" spans="1:4" x14ac:dyDescent="0.2">
      <c r="B17" s="3" t="s">
        <v>63</v>
      </c>
      <c r="C17" s="62">
        <v>583</v>
      </c>
    </row>
    <row r="18" spans="1:4" x14ac:dyDescent="0.2">
      <c r="B18" s="3" t="s">
        <v>9</v>
      </c>
      <c r="C18" s="62">
        <v>9864</v>
      </c>
    </row>
    <row r="20" spans="1:4" x14ac:dyDescent="0.2">
      <c r="A20" s="2" t="s">
        <v>23</v>
      </c>
      <c r="B20" s="3" t="s">
        <v>65</v>
      </c>
      <c r="C20" t="s">
        <v>218</v>
      </c>
    </row>
    <row r="21" spans="1:4" x14ac:dyDescent="0.2">
      <c r="B21" s="3" t="s">
        <v>24</v>
      </c>
    </row>
    <row r="23" spans="1:4" x14ac:dyDescent="0.2">
      <c r="A23" s="2" t="s">
        <v>4</v>
      </c>
      <c r="B23" s="3" t="s">
        <v>2</v>
      </c>
      <c r="C23" t="s">
        <v>247</v>
      </c>
    </row>
    <row r="24" spans="1:4" ht="37.5" x14ac:dyDescent="0.2">
      <c r="A24" s="2"/>
      <c r="B24" s="3" t="s">
        <v>0</v>
      </c>
      <c r="C24" s="51" t="s">
        <v>248</v>
      </c>
      <c r="D24" s="52">
        <v>30860</v>
      </c>
    </row>
    <row r="25" spans="1:4" ht="14.25" customHeight="1" x14ac:dyDescent="0.2">
      <c r="B25" s="3" t="s">
        <v>1</v>
      </c>
      <c r="C25" t="s">
        <v>249</v>
      </c>
    </row>
    <row r="26" spans="1:4" x14ac:dyDescent="0.2">
      <c r="B26" s="3" t="s">
        <v>25</v>
      </c>
      <c r="C26" t="s">
        <v>250</v>
      </c>
    </row>
    <row r="29" spans="1:4" x14ac:dyDescent="0.2">
      <c r="A29" s="2" t="s">
        <v>17</v>
      </c>
      <c r="B29" s="3" t="s">
        <v>12</v>
      </c>
      <c r="C29" s="62">
        <v>39717</v>
      </c>
    </row>
    <row r="30" spans="1:4" x14ac:dyDescent="0.2">
      <c r="A30" s="2"/>
      <c r="B30" s="3" t="s">
        <v>13</v>
      </c>
      <c r="C30" s="62">
        <v>371356</v>
      </c>
    </row>
    <row r="31" spans="1:4" x14ac:dyDescent="0.2">
      <c r="B31" s="3" t="s">
        <v>14</v>
      </c>
      <c r="C31" s="62">
        <v>119143</v>
      </c>
    </row>
    <row r="32" spans="1:4" x14ac:dyDescent="0.2">
      <c r="B32" s="3" t="s">
        <v>49</v>
      </c>
      <c r="C32" s="62">
        <v>253199</v>
      </c>
    </row>
    <row r="33" spans="1:4" ht="15" x14ac:dyDescent="0.25">
      <c r="B33" s="11" t="s">
        <v>15</v>
      </c>
      <c r="C33" s="11"/>
      <c r="D33">
        <v>7</v>
      </c>
    </row>
    <row r="38" spans="1:4" ht="15" x14ac:dyDescent="0.25">
      <c r="A38" s="2" t="s">
        <v>19</v>
      </c>
      <c r="B38" s="11" t="s">
        <v>124</v>
      </c>
      <c r="C38" s="11"/>
      <c r="D38" t="s">
        <v>251</v>
      </c>
    </row>
    <row r="39" spans="1:4" ht="15" x14ac:dyDescent="0.25">
      <c r="A39" s="2"/>
      <c r="B39" s="11" t="s">
        <v>126</v>
      </c>
      <c r="C39" s="11"/>
      <c r="D39" t="s">
        <v>252</v>
      </c>
    </row>
    <row r="40" spans="1:4" ht="15" x14ac:dyDescent="0.25">
      <c r="B40" s="11" t="s">
        <v>18</v>
      </c>
      <c r="C40" s="11"/>
      <c r="D40">
        <v>20</v>
      </c>
    </row>
    <row r="42" spans="1:4" ht="15" x14ac:dyDescent="0.25">
      <c r="A42" s="2" t="s">
        <v>27</v>
      </c>
      <c r="B42" s="11" t="s">
        <v>29</v>
      </c>
      <c r="C42" s="11"/>
    </row>
    <row r="44" spans="1:4" ht="15" x14ac:dyDescent="0.25">
      <c r="A44" s="2" t="s">
        <v>28</v>
      </c>
      <c r="B44" s="11" t="s">
        <v>29</v>
      </c>
      <c r="C44" s="11"/>
    </row>
    <row r="46" spans="1:4" ht="15" x14ac:dyDescent="0.25">
      <c r="A46" s="2" t="s">
        <v>30</v>
      </c>
      <c r="B46" s="11" t="s">
        <v>29</v>
      </c>
      <c r="C46" s="11"/>
    </row>
  </sheetData>
  <pageMargins left="0.7" right="0.7" top="0.75" bottom="0.75" header="0.3" footer="0.3"/>
  <pageSetup paperSize="9" orientation="portrai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50"/>
  <sheetViews>
    <sheetView rightToLeft="1" workbookViewId="0">
      <selection activeCell="B1" sqref="B1"/>
    </sheetView>
  </sheetViews>
  <sheetFormatPr defaultRowHeight="14.25" x14ac:dyDescent="0.2"/>
  <cols>
    <col min="1" max="1" width="24.375" bestFit="1" customWidth="1"/>
    <col min="2" max="2" width="43.125" bestFit="1" customWidth="1"/>
    <col min="3" max="3" width="21.375" customWidth="1"/>
    <col min="4" max="4" width="12.75" bestFit="1" customWidth="1"/>
    <col min="5" max="5" width="13.25" bestFit="1" customWidth="1"/>
    <col min="6" max="6" width="13.875" bestFit="1" customWidth="1"/>
    <col min="7" max="7" width="11.875" customWidth="1"/>
    <col min="8" max="8" width="9.375" customWidth="1"/>
    <col min="10" max="10" width="11.5" bestFit="1" customWidth="1"/>
    <col min="11" max="11" width="11.875" bestFit="1" customWidth="1"/>
    <col min="12" max="12" width="14.5" bestFit="1" customWidth="1"/>
    <col min="15" max="15" width="12.75" bestFit="1" customWidth="1"/>
    <col min="16" max="16" width="9.625" bestFit="1" customWidth="1"/>
  </cols>
  <sheetData>
    <row r="1" spans="1:18" ht="15" x14ac:dyDescent="0.25">
      <c r="A1" s="55" t="s">
        <v>437</v>
      </c>
      <c r="B1" s="55" t="s">
        <v>461</v>
      </c>
    </row>
    <row r="2" spans="1:18" ht="15" x14ac:dyDescent="0.25">
      <c r="A2" s="55" t="s">
        <v>439</v>
      </c>
      <c r="B2" t="s">
        <v>20</v>
      </c>
    </row>
    <row r="3" spans="1:18" ht="15" x14ac:dyDescent="0.25">
      <c r="A3" s="55" t="s">
        <v>440</v>
      </c>
      <c r="B3" s="1" t="s">
        <v>26</v>
      </c>
    </row>
    <row r="4" spans="1:18" x14ac:dyDescent="0.2">
      <c r="B4" s="1"/>
    </row>
    <row r="5" spans="1:18" ht="15" x14ac:dyDescent="0.25">
      <c r="A5" s="54" t="s">
        <v>3</v>
      </c>
      <c r="B5" s="3" t="s">
        <v>393</v>
      </c>
    </row>
    <row r="6" spans="1:18" ht="15" x14ac:dyDescent="0.25">
      <c r="A6" s="55"/>
      <c r="B6" s="3" t="s">
        <v>22</v>
      </c>
      <c r="C6" s="62">
        <v>622660</v>
      </c>
    </row>
    <row r="7" spans="1:18" s="17" customFormat="1" ht="15" x14ac:dyDescent="0.25">
      <c r="A7" s="30"/>
      <c r="B7" s="11" t="s">
        <v>21</v>
      </c>
      <c r="C7" s="11"/>
    </row>
    <row r="8" spans="1:18" ht="15" x14ac:dyDescent="0.25">
      <c r="A8" s="55"/>
      <c r="B8" s="3" t="s">
        <v>5</v>
      </c>
      <c r="C8" s="59">
        <v>327063</v>
      </c>
    </row>
    <row r="9" spans="1:18" ht="15.75" x14ac:dyDescent="0.25">
      <c r="A9" s="55"/>
      <c r="B9" s="3" t="s">
        <v>6</v>
      </c>
      <c r="C9">
        <v>11</v>
      </c>
      <c r="D9" s="55" t="s">
        <v>441</v>
      </c>
      <c r="E9" s="43" t="s">
        <v>394</v>
      </c>
      <c r="F9" s="43" t="s">
        <v>395</v>
      </c>
      <c r="G9" s="43" t="s">
        <v>187</v>
      </c>
      <c r="H9" s="43" t="s">
        <v>230</v>
      </c>
      <c r="I9" s="43" t="s">
        <v>396</v>
      </c>
      <c r="J9" s="43" t="s">
        <v>397</v>
      </c>
      <c r="K9" s="43" t="s">
        <v>398</v>
      </c>
      <c r="L9" s="43" t="s">
        <v>399</v>
      </c>
      <c r="M9" s="43" t="s">
        <v>400</v>
      </c>
      <c r="N9" s="43" t="s">
        <v>401</v>
      </c>
      <c r="O9" s="43" t="s">
        <v>402</v>
      </c>
    </row>
    <row r="10" spans="1:18" ht="15.75" x14ac:dyDescent="0.25">
      <c r="A10" s="55"/>
      <c r="B10" s="3" t="s">
        <v>8</v>
      </c>
      <c r="C10">
        <v>5</v>
      </c>
      <c r="D10" s="55" t="s">
        <v>441</v>
      </c>
      <c r="E10" s="43" t="s">
        <v>403</v>
      </c>
      <c r="F10" s="43" t="s">
        <v>404</v>
      </c>
      <c r="G10" s="43" t="s">
        <v>405</v>
      </c>
      <c r="H10" s="43" t="s">
        <v>244</v>
      </c>
      <c r="I10" s="43" t="s">
        <v>406</v>
      </c>
    </row>
    <row r="11" spans="1:18" ht="15.75" x14ac:dyDescent="0.25">
      <c r="A11" s="55"/>
      <c r="B11" s="3" t="s">
        <v>7</v>
      </c>
      <c r="C11">
        <v>14</v>
      </c>
      <c r="D11" s="55" t="s">
        <v>441</v>
      </c>
      <c r="E11" s="43" t="s">
        <v>407</v>
      </c>
      <c r="F11" s="43" t="s">
        <v>408</v>
      </c>
      <c r="G11" s="43" t="s">
        <v>409</v>
      </c>
      <c r="H11" s="43" t="s">
        <v>410</v>
      </c>
      <c r="I11" s="43" t="s">
        <v>411</v>
      </c>
      <c r="J11" s="43" t="s">
        <v>412</v>
      </c>
      <c r="K11" s="43" t="s">
        <v>413</v>
      </c>
      <c r="L11" s="43" t="s">
        <v>414</v>
      </c>
      <c r="M11" s="43" t="s">
        <v>415</v>
      </c>
      <c r="N11" s="43" t="s">
        <v>416</v>
      </c>
      <c r="O11" s="43" t="s">
        <v>417</v>
      </c>
      <c r="P11" s="43" t="s">
        <v>418</v>
      </c>
      <c r="Q11" s="43" t="s">
        <v>419</v>
      </c>
      <c r="R11" s="43" t="s">
        <v>420</v>
      </c>
    </row>
    <row r="12" spans="1:18" s="17" customFormat="1" ht="15" x14ac:dyDescent="0.25">
      <c r="A12" s="30"/>
      <c r="B12" s="11" t="s">
        <v>10</v>
      </c>
      <c r="C12" s="11"/>
    </row>
    <row r="13" spans="1:18" ht="15" x14ac:dyDescent="0.25">
      <c r="A13" s="55"/>
    </row>
    <row r="14" spans="1:18" ht="15" x14ac:dyDescent="0.25">
      <c r="A14" s="55"/>
    </row>
    <row r="15" spans="1:18" ht="15" x14ac:dyDescent="0.25">
      <c r="A15" s="54" t="s">
        <v>16</v>
      </c>
      <c r="B15" s="3" t="s">
        <v>11</v>
      </c>
      <c r="C15" s="62">
        <f>SUM(C16:C18)</f>
        <v>28445</v>
      </c>
    </row>
    <row r="16" spans="1:18" ht="15" x14ac:dyDescent="0.25">
      <c r="A16" s="55"/>
      <c r="B16" s="3" t="s">
        <v>62</v>
      </c>
      <c r="C16" s="62">
        <v>4652</v>
      </c>
    </row>
    <row r="17" spans="1:3" ht="15" x14ac:dyDescent="0.25">
      <c r="A17" s="55"/>
      <c r="B17" s="3" t="s">
        <v>63</v>
      </c>
      <c r="C17" s="62">
        <v>2120</v>
      </c>
    </row>
    <row r="18" spans="1:3" ht="15" x14ac:dyDescent="0.25">
      <c r="A18" s="55"/>
      <c r="B18" s="3" t="s">
        <v>9</v>
      </c>
      <c r="C18" s="62">
        <v>21673</v>
      </c>
    </row>
    <row r="19" spans="1:3" ht="15" x14ac:dyDescent="0.25">
      <c r="A19" s="55"/>
    </row>
    <row r="20" spans="1:3" ht="15" x14ac:dyDescent="0.25">
      <c r="A20" s="54" t="s">
        <v>23</v>
      </c>
      <c r="B20" s="3" t="s">
        <v>65</v>
      </c>
      <c r="C20" s="17" t="s">
        <v>421</v>
      </c>
    </row>
    <row r="21" spans="1:3" ht="15" x14ac:dyDescent="0.25">
      <c r="A21" s="55"/>
      <c r="B21" s="3" t="s">
        <v>24</v>
      </c>
      <c r="C21" t="s">
        <v>422</v>
      </c>
    </row>
    <row r="22" spans="1:3" ht="15" x14ac:dyDescent="0.25">
      <c r="A22" s="55"/>
    </row>
    <row r="23" spans="1:3" ht="15.75" x14ac:dyDescent="0.25">
      <c r="A23" s="54" t="s">
        <v>4</v>
      </c>
      <c r="B23" s="3" t="s">
        <v>2</v>
      </c>
      <c r="C23" s="10" t="s">
        <v>423</v>
      </c>
    </row>
    <row r="24" spans="1:3" ht="14.25" customHeight="1" x14ac:dyDescent="0.25">
      <c r="A24" s="30"/>
      <c r="B24" s="3" t="s">
        <v>0</v>
      </c>
      <c r="C24" s="6" t="s">
        <v>424</v>
      </c>
    </row>
    <row r="25" spans="1:3" ht="15" customHeight="1" x14ac:dyDescent="0.25">
      <c r="A25" s="55"/>
      <c r="B25" s="3" t="s">
        <v>1</v>
      </c>
      <c r="C25" s="6" t="s">
        <v>425</v>
      </c>
    </row>
    <row r="26" spans="1:3" ht="15" customHeight="1" x14ac:dyDescent="0.25">
      <c r="A26" s="55"/>
      <c r="B26" s="3" t="s">
        <v>25</v>
      </c>
      <c r="C26" s="66" t="s">
        <v>426</v>
      </c>
    </row>
    <row r="27" spans="1:3" ht="15" x14ac:dyDescent="0.25">
      <c r="A27" s="55"/>
    </row>
    <row r="28" spans="1:3" ht="15" x14ac:dyDescent="0.25">
      <c r="A28" s="55"/>
    </row>
    <row r="29" spans="1:3" ht="15" x14ac:dyDescent="0.25">
      <c r="A29" s="54" t="s">
        <v>17</v>
      </c>
      <c r="B29" s="3" t="s">
        <v>427</v>
      </c>
      <c r="C29" s="62">
        <v>180263</v>
      </c>
    </row>
    <row r="30" spans="1:3" ht="15" x14ac:dyDescent="0.25">
      <c r="A30" s="30"/>
      <c r="B30" s="3" t="s">
        <v>13</v>
      </c>
      <c r="C30" s="62">
        <v>361075</v>
      </c>
    </row>
    <row r="31" spans="1:3" ht="15" x14ac:dyDescent="0.25">
      <c r="A31" s="55"/>
      <c r="B31" s="3" t="s">
        <v>14</v>
      </c>
      <c r="C31" s="62">
        <v>81322</v>
      </c>
    </row>
    <row r="32" spans="1:3" ht="15" x14ac:dyDescent="0.25">
      <c r="A32" s="55"/>
      <c r="B32" s="3" t="s">
        <v>49</v>
      </c>
      <c r="C32" s="62">
        <v>148126</v>
      </c>
    </row>
    <row r="33" spans="1:3" ht="15" x14ac:dyDescent="0.25">
      <c r="A33" s="55"/>
      <c r="B33" s="11" t="s">
        <v>15</v>
      </c>
      <c r="C33" s="11"/>
    </row>
    <row r="34" spans="1:3" ht="15" x14ac:dyDescent="0.25">
      <c r="A34" s="55"/>
      <c r="B34" s="3" t="s">
        <v>428</v>
      </c>
    </row>
    <row r="35" spans="1:3" ht="15" x14ac:dyDescent="0.25">
      <c r="A35" s="55"/>
      <c r="B35" s="3" t="s">
        <v>429</v>
      </c>
    </row>
    <row r="36" spans="1:3" ht="15" x14ac:dyDescent="0.25">
      <c r="A36" s="55"/>
      <c r="B36" s="3" t="s">
        <v>430</v>
      </c>
    </row>
    <row r="37" spans="1:3" ht="15" x14ac:dyDescent="0.25">
      <c r="A37" s="55"/>
      <c r="B37" s="3" t="s">
        <v>431</v>
      </c>
    </row>
    <row r="38" spans="1:3" ht="15" x14ac:dyDescent="0.25">
      <c r="A38" s="55"/>
      <c r="B38" s="3" t="s">
        <v>432</v>
      </c>
    </row>
    <row r="39" spans="1:3" ht="15" x14ac:dyDescent="0.25">
      <c r="A39" s="54" t="s">
        <v>19</v>
      </c>
      <c r="B39" s="67" t="s">
        <v>124</v>
      </c>
      <c r="C39" s="67"/>
    </row>
    <row r="40" spans="1:3" ht="15" x14ac:dyDescent="0.25">
      <c r="A40" s="30"/>
      <c r="B40" s="67" t="s">
        <v>126</v>
      </c>
      <c r="C40" s="67"/>
    </row>
    <row r="41" spans="1:3" ht="15" x14ac:dyDescent="0.25">
      <c r="A41" s="55"/>
      <c r="B41" s="68" t="s">
        <v>18</v>
      </c>
      <c r="C41" s="68"/>
    </row>
    <row r="42" spans="1:3" ht="15" x14ac:dyDescent="0.25">
      <c r="A42" s="55"/>
    </row>
    <row r="43" spans="1:3" ht="15" x14ac:dyDescent="0.25">
      <c r="A43" s="54" t="s">
        <v>27</v>
      </c>
      <c r="B43" s="11" t="s">
        <v>29</v>
      </c>
      <c r="C43" s="11"/>
    </row>
    <row r="44" spans="1:3" x14ac:dyDescent="0.2">
      <c r="B44" t="s">
        <v>433</v>
      </c>
    </row>
    <row r="45" spans="1:3" x14ac:dyDescent="0.2">
      <c r="B45" t="s">
        <v>434</v>
      </c>
    </row>
    <row r="46" spans="1:3" x14ac:dyDescent="0.2">
      <c r="B46" t="s">
        <v>435</v>
      </c>
    </row>
    <row r="47" spans="1:3" x14ac:dyDescent="0.2">
      <c r="B47" t="s">
        <v>436</v>
      </c>
    </row>
    <row r="48" spans="1:3" ht="15" x14ac:dyDescent="0.25">
      <c r="A48" s="2" t="s">
        <v>28</v>
      </c>
      <c r="B48" s="11" t="s">
        <v>29</v>
      </c>
      <c r="C48" s="11"/>
    </row>
    <row r="49" spans="1:3" ht="15" x14ac:dyDescent="0.25">
      <c r="B49" s="55"/>
      <c r="C49" s="55"/>
    </row>
    <row r="50" spans="1:3" ht="15" x14ac:dyDescent="0.25">
      <c r="A50" s="2" t="s">
        <v>30</v>
      </c>
      <c r="B50" s="11" t="s">
        <v>29</v>
      </c>
      <c r="C50" s="11"/>
    </row>
  </sheetData>
  <pageMargins left="0.7" right="0.7" top="0.75" bottom="0.75" header="0.3" footer="0.3"/>
  <pageSetup paperSize="9"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גליונות עבודה</vt:lpstr>
      </vt:variant>
      <vt:variant>
        <vt:i4>14</vt:i4>
      </vt:variant>
    </vt:vector>
  </HeadingPairs>
  <TitlesOfParts>
    <vt:vector size="14" baseType="lpstr">
      <vt:lpstr>מפת רשויות ניקוז</vt:lpstr>
      <vt:lpstr>כנרת - נתונים</vt:lpstr>
      <vt:lpstr>כנרת - מפה</vt:lpstr>
      <vt:lpstr>ירדן דרומי</vt:lpstr>
      <vt:lpstr>ירדן דרומי מפה</vt:lpstr>
      <vt:lpstr>גליל מערבי</vt:lpstr>
      <vt:lpstr>קישון</vt:lpstr>
      <vt:lpstr>כרמל</vt:lpstr>
      <vt:lpstr>שרון</vt:lpstr>
      <vt:lpstr>ירקון</vt:lpstr>
      <vt:lpstr>שורק לכיש</vt:lpstr>
      <vt:lpstr>שקמה בשור</vt:lpstr>
      <vt:lpstr>ים המלח </vt:lpstr>
      <vt:lpstr>ערבה</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בני יעקובי [Beny Yaakoby]</dc:creator>
  <cp:lastModifiedBy>דיאנה פאנוס[diana fanous]</cp:lastModifiedBy>
  <cp:lastPrinted>2022-02-20T13:14:22Z</cp:lastPrinted>
  <dcterms:created xsi:type="dcterms:W3CDTF">2021-12-19T04:54:59Z</dcterms:created>
  <dcterms:modified xsi:type="dcterms:W3CDTF">2022-02-20T14:28:52Z</dcterms:modified>
</cp:coreProperties>
</file>